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30" firstSheet="1" activeTab="1"/>
  </bookViews>
  <sheets>
    <sheet name="svod" sheetId="2" state="hidden" r:id="rId1"/>
    <sheet name="svod (тузатиш)" sheetId="3" r:id="rId2"/>
    <sheet name="номма ном" sheetId="4" state="hidden" r:id="rId3"/>
    <sheet name="4 ta vil nomma nomi" sheetId="5" r:id="rId4"/>
    <sheet name="13 vil nomma nomi" sheetId="6" r:id="rId5"/>
    <sheet name="Лист1" sheetId="7" r:id="rId6"/>
  </sheets>
  <definedNames>
    <definedName name="_xlnm._FilterDatabase" localSheetId="5" hidden="1">Лист1!$A$10:$S$10</definedName>
    <definedName name="_xlnm.Print_Area" localSheetId="4">'13 vil nomma nomi'!$A$1:$O$969</definedName>
    <definedName name="_xlnm.Print_Area" localSheetId="0">svod!$A$1:$N$29</definedName>
    <definedName name="_xlnm.Print_Area" localSheetId="1">'svod (тузатиш)'!$A$1:$S$32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2" i="6" l="1"/>
  <c r="D523" i="6"/>
  <c r="E523" i="6"/>
  <c r="F523" i="6"/>
  <c r="G523" i="6"/>
  <c r="H523" i="6"/>
  <c r="C523" i="6"/>
  <c r="G471" i="6"/>
  <c r="H471" i="6"/>
  <c r="G522" i="6" l="1"/>
  <c r="F522" i="6"/>
  <c r="E521" i="6"/>
  <c r="E522" i="6" s="1"/>
  <c r="D522" i="6" s="1"/>
  <c r="G520" i="6"/>
  <c r="F520" i="6"/>
  <c r="E519" i="6"/>
  <c r="E518" i="6"/>
  <c r="E517" i="6"/>
  <c r="E516" i="6"/>
  <c r="E515" i="6"/>
  <c r="E514" i="6"/>
  <c r="E513" i="6"/>
  <c r="E512" i="6"/>
  <c r="E511" i="6"/>
  <c r="E510" i="6"/>
  <c r="E509" i="6"/>
  <c r="E508" i="6"/>
  <c r="E507" i="6"/>
  <c r="E506" i="6"/>
  <c r="E505" i="6"/>
  <c r="E504" i="6"/>
  <c r="E503" i="6"/>
  <c r="E502" i="6"/>
  <c r="E520" i="6" s="1"/>
  <c r="D520" i="6" s="1"/>
  <c r="G501" i="6"/>
  <c r="F501" i="6"/>
  <c r="E500" i="6"/>
  <c r="E499" i="6"/>
  <c r="E498" i="6"/>
  <c r="E497" i="6"/>
  <c r="E496" i="6"/>
  <c r="E495" i="6"/>
  <c r="E494" i="6"/>
  <c r="E493" i="6"/>
  <c r="E492" i="6"/>
  <c r="E491" i="6"/>
  <c r="E490" i="6"/>
  <c r="E489" i="6"/>
  <c r="E501" i="6" s="1"/>
  <c r="D501" i="6" s="1"/>
  <c r="G487" i="6"/>
  <c r="F487" i="6"/>
  <c r="E486" i="6"/>
  <c r="E485" i="6"/>
  <c r="E484" i="6"/>
  <c r="E483" i="6"/>
  <c r="E482" i="6"/>
  <c r="E481" i="6"/>
  <c r="E480" i="6"/>
  <c r="E479" i="6"/>
  <c r="E478" i="6"/>
  <c r="E477" i="6"/>
  <c r="E476" i="6"/>
  <c r="E475" i="6"/>
  <c r="E474" i="6"/>
  <c r="E473" i="6"/>
  <c r="E472" i="6"/>
  <c r="E487" i="6" s="1"/>
  <c r="D487" i="6" s="1"/>
  <c r="F471" i="6"/>
  <c r="E467" i="6"/>
  <c r="E466" i="6"/>
  <c r="E465" i="6"/>
  <c r="E471" i="6" s="1"/>
  <c r="G464" i="6"/>
  <c r="F464" i="6"/>
  <c r="E463" i="6"/>
  <c r="E462" i="6"/>
  <c r="E461" i="6"/>
  <c r="E460" i="6"/>
  <c r="E459" i="6"/>
  <c r="E458" i="6"/>
  <c r="E457" i="6"/>
  <c r="E456" i="6"/>
  <c r="E464" i="6" s="1"/>
  <c r="D464" i="6" s="1"/>
  <c r="G455" i="6"/>
  <c r="F455" i="6"/>
  <c r="E454" i="6"/>
  <c r="E453" i="6"/>
  <c r="E452" i="6"/>
  <c r="E451" i="6"/>
  <c r="E450" i="6"/>
  <c r="E449" i="6"/>
  <c r="E448" i="6"/>
  <c r="E447" i="6"/>
  <c r="E446" i="6"/>
  <c r="E445" i="6"/>
  <c r="E444" i="6"/>
  <c r="E443" i="6"/>
  <c r="E442" i="6"/>
  <c r="E441" i="6"/>
  <c r="E440" i="6"/>
  <c r="E439" i="6"/>
  <c r="E438" i="6"/>
  <c r="E437" i="6"/>
  <c r="E436" i="6"/>
  <c r="E435" i="6"/>
  <c r="E434" i="6"/>
  <c r="E433" i="6"/>
  <c r="E432" i="6"/>
  <c r="E431" i="6"/>
  <c r="E430" i="6"/>
  <c r="E429" i="6"/>
  <c r="E428" i="6"/>
  <c r="E427" i="6"/>
  <c r="E426" i="6"/>
  <c r="E425" i="6"/>
  <c r="E424" i="6"/>
  <c r="E423" i="6"/>
  <c r="E422" i="6"/>
  <c r="E421" i="6"/>
  <c r="E420" i="6"/>
  <c r="E419" i="6"/>
  <c r="E418" i="6"/>
  <c r="E417" i="6"/>
  <c r="E416" i="6"/>
  <c r="E415" i="6"/>
  <c r="E414" i="6"/>
  <c r="E413" i="6"/>
  <c r="E412" i="6"/>
  <c r="E411" i="6"/>
  <c r="E410" i="6"/>
  <c r="E409" i="6"/>
  <c r="E408" i="6"/>
  <c r="E407" i="6"/>
  <c r="E406" i="6"/>
  <c r="E405" i="6"/>
  <c r="E404" i="6"/>
  <c r="E403" i="6"/>
  <c r="E402" i="6"/>
  <c r="E401" i="6"/>
  <c r="E400" i="6"/>
  <c r="E399" i="6"/>
  <c r="E398" i="6"/>
  <c r="E397" i="6"/>
  <c r="E396" i="6"/>
  <c r="E395" i="6"/>
  <c r="E394" i="6"/>
  <c r="E393" i="6"/>
  <c r="E392" i="6"/>
  <c r="E391" i="6"/>
  <c r="E390" i="6"/>
  <c r="E455" i="6" s="1"/>
  <c r="D455" i="6" s="1"/>
  <c r="G389" i="6"/>
  <c r="F389" i="6"/>
  <c r="E388" i="6"/>
  <c r="E387" i="6"/>
  <c r="E386" i="6"/>
  <c r="E385" i="6"/>
  <c r="E384" i="6"/>
  <c r="E383" i="6"/>
  <c r="G382" i="6"/>
  <c r="F382" i="6"/>
  <c r="E381" i="6"/>
  <c r="E380" i="6"/>
  <c r="E379" i="6"/>
  <c r="E378" i="6"/>
  <c r="C747" i="6"/>
  <c r="G746" i="6"/>
  <c r="G747" i="6" s="1"/>
  <c r="F746" i="6"/>
  <c r="F747" i="6" s="1"/>
  <c r="E746" i="6"/>
  <c r="D746" i="6" s="1"/>
  <c r="D747" i="6" s="1"/>
  <c r="E783" i="6"/>
  <c r="F783" i="6"/>
  <c r="G783" i="6"/>
  <c r="H783" i="6"/>
  <c r="C783" i="6"/>
  <c r="D782" i="6"/>
  <c r="D776" i="6"/>
  <c r="D767" i="6"/>
  <c r="D765" i="6"/>
  <c r="D760" i="6"/>
  <c r="A161" i="5"/>
  <c r="A162" i="5"/>
  <c r="A163" i="5" s="1"/>
  <c r="A164" i="5" s="1"/>
  <c r="A165" i="5" s="1"/>
  <c r="A166" i="5" s="1"/>
  <c r="A167" i="5" s="1"/>
  <c r="A168" i="5" s="1"/>
  <c r="A169" i="5" s="1"/>
  <c r="A160" i="5"/>
  <c r="E747" i="6" l="1"/>
  <c r="E389" i="6"/>
  <c r="D389" i="6" s="1"/>
  <c r="E382" i="6"/>
  <c r="D783" i="6"/>
  <c r="A13" i="7"/>
  <c r="A14" i="7" s="1"/>
  <c r="A15" i="7" s="1"/>
  <c r="A17" i="7" s="1"/>
  <c r="A18" i="7" s="1"/>
  <c r="A19" i="7" s="1"/>
  <c r="A20" i="7" s="1"/>
  <c r="A21" i="7" s="1"/>
  <c r="A22" i="7" s="1"/>
  <c r="A23" i="7" s="1"/>
  <c r="A24" i="7" s="1"/>
  <c r="A25" i="7" s="1"/>
  <c r="A26" i="7" s="1"/>
  <c r="A27" i="7" s="1"/>
  <c r="A28" i="7" s="1"/>
  <c r="A29" i="7" s="1"/>
  <c r="A31" i="7" s="1"/>
  <c r="A32" i="7" s="1"/>
  <c r="A33" i="7" s="1"/>
  <c r="A34" i="7" s="1"/>
  <c r="A35" i="7" s="1"/>
  <c r="A36" i="7" s="1"/>
  <c r="A37" i="7" s="1"/>
  <c r="A38" i="7" s="1"/>
  <c r="A39" i="7" s="1"/>
  <c r="A41" i="7" s="1"/>
  <c r="A42" i="7" s="1"/>
  <c r="A43" i="7" s="1"/>
  <c r="A44" i="7" s="1"/>
  <c r="A45" i="7" s="1"/>
  <c r="A46" i="7" s="1"/>
  <c r="A47" i="7" s="1"/>
  <c r="A48" i="7" s="1"/>
  <c r="A49" i="7" s="1"/>
  <c r="A50" i="7" s="1"/>
  <c r="A51" i="7" s="1"/>
  <c r="A53" i="7" s="1"/>
  <c r="A54" i="7" s="1"/>
  <c r="A55" i="7" s="1"/>
  <c r="A56" i="7" s="1"/>
  <c r="A57" i="7" s="1"/>
  <c r="A58" i="7" s="1"/>
  <c r="A59" i="7" s="1"/>
  <c r="A60" i="7" s="1"/>
  <c r="A61" i="7" s="1"/>
  <c r="A62" i="7" s="1"/>
  <c r="A63" i="7" s="1"/>
  <c r="A64" i="7" s="1"/>
  <c r="A65" i="7" s="1"/>
  <c r="A66" i="7" s="1"/>
  <c r="A67"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2" i="7" s="1"/>
  <c r="A93" i="7" s="1"/>
  <c r="A94" i="7" s="1"/>
  <c r="A95" i="7" s="1"/>
  <c r="A97" i="7" s="1"/>
  <c r="A98" i="7" s="1"/>
  <c r="A99" i="7" s="1"/>
  <c r="A100" i="7" s="1"/>
  <c r="A101" i="7" s="1"/>
  <c r="A102" i="7" s="1"/>
  <c r="A103" i="7" s="1"/>
  <c r="A104" i="7" s="1"/>
  <c r="A105" i="7" s="1"/>
  <c r="A107" i="7" s="1"/>
  <c r="A108" i="7" s="1"/>
  <c r="A109" i="7" s="1"/>
  <c r="A110" i="7" s="1"/>
  <c r="A111"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7" i="7" s="1"/>
  <c r="A138" i="7" s="1"/>
  <c r="A139" i="7" s="1"/>
  <c r="A140" i="7" s="1"/>
  <c r="A141" i="7" s="1"/>
  <c r="A142" i="7" s="1"/>
  <c r="A143" i="7" s="1"/>
  <c r="A144" i="7" s="1"/>
  <c r="A145" i="7" s="1"/>
  <c r="A146" i="7" s="1"/>
  <c r="A147" i="7" s="1"/>
  <c r="A148" i="7" s="1"/>
  <c r="A150" i="7" s="1"/>
  <c r="A151" i="7" s="1"/>
  <c r="A152" i="7" s="1"/>
  <c r="A153" i="7" s="1"/>
  <c r="A154" i="7" s="1"/>
  <c r="A155" i="7" s="1"/>
  <c r="A156" i="7" s="1"/>
  <c r="A157" i="7" s="1"/>
  <c r="A158" i="7" s="1"/>
  <c r="A159" i="7" s="1"/>
  <c r="A160" i="7" s="1"/>
  <c r="A161" i="7" s="1"/>
  <c r="A162" i="7" s="1"/>
  <c r="A163" i="7" s="1"/>
  <c r="A166" i="7" s="1"/>
  <c r="A167" i="7" s="1"/>
  <c r="A168" i="7" s="1"/>
  <c r="A170" i="7" s="1"/>
  <c r="A172" i="7" s="1"/>
  <c r="A173" i="7" s="1"/>
  <c r="A174" i="7" s="1"/>
  <c r="A175" i="7" s="1"/>
  <c r="A177" i="7" s="1"/>
  <c r="A179" i="7" s="1"/>
  <c r="A180" i="7" s="1"/>
  <c r="A182" i="7" s="1"/>
  <c r="A184" i="7" s="1"/>
  <c r="A186" i="7" s="1"/>
  <c r="A188" i="7" s="1"/>
  <c r="A189" i="7" s="1"/>
  <c r="A192" i="7" s="1"/>
  <c r="A193" i="7" s="1"/>
  <c r="A194" i="7" s="1"/>
  <c r="A195" i="7" s="1"/>
  <c r="A196" i="7" s="1"/>
  <c r="A198" i="7" s="1"/>
  <c r="A199" i="7" s="1"/>
  <c r="A200" i="7" s="1"/>
  <c r="A201" i="7" s="1"/>
  <c r="A202" i="7" s="1"/>
  <c r="A203" i="7" s="1"/>
  <c r="A204" i="7" s="1"/>
  <c r="A205"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A251" i="7" s="1"/>
  <c r="A252" i="7" s="1"/>
  <c r="A254" i="7" s="1"/>
  <c r="A255" i="7" s="1"/>
  <c r="A256" i="7" s="1"/>
  <c r="A257" i="7" s="1"/>
  <c r="A258" i="7" s="1"/>
  <c r="A260" i="7" s="1"/>
  <c r="A261" i="7" s="1"/>
  <c r="A262" i="7" s="1"/>
  <c r="A263" i="7" s="1"/>
  <c r="A264" i="7" s="1"/>
  <c r="A265" i="7" s="1"/>
  <c r="A266" i="7" s="1"/>
  <c r="A267" i="7" s="1"/>
  <c r="A268" i="7" s="1"/>
  <c r="A269" i="7" s="1"/>
  <c r="A271" i="7" s="1"/>
  <c r="A272" i="7" s="1"/>
  <c r="A273" i="7" s="1"/>
  <c r="A274" i="7" s="1"/>
  <c r="A275" i="7" s="1"/>
  <c r="A276" i="7" s="1"/>
  <c r="A277" i="7" s="1"/>
  <c r="A278" i="7" s="1"/>
  <c r="A280" i="7" s="1"/>
  <c r="A281" i="7" s="1"/>
  <c r="A282" i="7" s="1"/>
  <c r="A283" i="7" s="1"/>
  <c r="A284" i="7" s="1"/>
  <c r="A285" i="7" s="1"/>
  <c r="A286" i="7" s="1"/>
  <c r="A287" i="7" s="1"/>
  <c r="A288" i="7" s="1"/>
  <c r="A289" i="7" s="1"/>
  <c r="A291" i="7" s="1"/>
  <c r="A292" i="7" s="1"/>
  <c r="A293" i="7" s="1"/>
  <c r="A294" i="7" s="1"/>
  <c r="A295" i="7" s="1"/>
  <c r="A296" i="7" s="1"/>
  <c r="A297" i="7" s="1"/>
  <c r="A298" i="7" s="1"/>
  <c r="A299" i="7" s="1"/>
  <c r="A300" i="7" s="1"/>
  <c r="A301" i="7" s="1"/>
  <c r="A302" i="7" s="1"/>
  <c r="A303" i="7" s="1"/>
  <c r="A304" i="7" s="1"/>
  <c r="A305" i="7" s="1"/>
  <c r="A306" i="7" s="1"/>
  <c r="A307" i="7" s="1"/>
  <c r="A308" i="7" s="1"/>
  <c r="A309" i="7" s="1"/>
  <c r="A310" i="7" s="1"/>
  <c r="A311" i="7" s="1"/>
  <c r="A312" i="7" s="1"/>
  <c r="A313" i="7" s="1"/>
  <c r="A314" i="7" s="1"/>
  <c r="A315" i="7" s="1"/>
  <c r="A316" i="7" s="1"/>
  <c r="A317" i="7" s="1"/>
  <c r="A319" i="7" s="1"/>
  <c r="A320" i="7" s="1"/>
  <c r="A321" i="7" s="1"/>
  <c r="A322" i="7" s="1"/>
  <c r="A323" i="7" s="1"/>
  <c r="A324" i="7" s="1"/>
  <c r="A325" i="7" s="1"/>
  <c r="A326" i="7" s="1"/>
  <c r="A327" i="7" s="1"/>
  <c r="A328" i="7" s="1"/>
  <c r="A329" i="7" s="1"/>
  <c r="A330" i="7" s="1"/>
  <c r="A331" i="7" s="1"/>
  <c r="A332" i="7" s="1"/>
  <c r="A333" i="7" s="1"/>
  <c r="A334" i="7" s="1"/>
  <c r="A335" i="7" s="1"/>
  <c r="A336" i="7" s="1"/>
  <c r="A337" i="7" s="1"/>
  <c r="A338" i="7" s="1"/>
  <c r="A339" i="7" s="1"/>
  <c r="A340" i="7" s="1"/>
  <c r="A341" i="7" s="1"/>
  <c r="A343" i="7" s="1"/>
  <c r="A344" i="7" s="1"/>
  <c r="A345" i="7" s="1"/>
  <c r="A346" i="7" s="1"/>
  <c r="A347" i="7" s="1"/>
  <c r="A348" i="7" s="1"/>
  <c r="A349" i="7" s="1"/>
  <c r="A350" i="7" s="1"/>
  <c r="A351" i="7" s="1"/>
  <c r="A352" i="7" s="1"/>
  <c r="A353" i="7" s="1"/>
  <c r="A354" i="7" s="1"/>
  <c r="A355" i="7" s="1"/>
  <c r="A356" i="7" s="1"/>
  <c r="A357" i="7" s="1"/>
  <c r="A358" i="7" s="1"/>
  <c r="A359" i="7" s="1"/>
  <c r="A360" i="7" s="1"/>
  <c r="A361" i="7" s="1"/>
  <c r="A362" i="7" s="1"/>
  <c r="A365" i="7" s="1"/>
  <c r="A366" i="7" s="1"/>
  <c r="A367" i="7" s="1"/>
  <c r="A368" i="7" s="1"/>
  <c r="A370" i="7" s="1"/>
  <c r="A371" i="7" s="1"/>
  <c r="A372" i="7" s="1"/>
  <c r="A373" i="7" s="1"/>
  <c r="A374" i="7" s="1"/>
  <c r="A375" i="7" s="1"/>
  <c r="A377" i="7" s="1"/>
  <c r="A378" i="7" s="1"/>
  <c r="A379" i="7" s="1"/>
  <c r="A380" i="7" s="1"/>
  <c r="A381" i="7" s="1"/>
  <c r="A382" i="7" s="1"/>
  <c r="A383" i="7" s="1"/>
  <c r="A384" i="7" s="1"/>
  <c r="A385" i="7" s="1"/>
  <c r="A386" i="7" s="1"/>
  <c r="A387" i="7" s="1"/>
  <c r="A388" i="7" s="1"/>
  <c r="A389" i="7" s="1"/>
  <c r="A390" i="7" s="1"/>
  <c r="A391" i="7" s="1"/>
  <c r="A392" i="7" s="1"/>
  <c r="A393" i="7" s="1"/>
  <c r="A394" i="7" s="1"/>
  <c r="A395" i="7" s="1"/>
  <c r="A396" i="7" s="1"/>
  <c r="A397" i="7" s="1"/>
  <c r="A398" i="7" s="1"/>
  <c r="A399" i="7" s="1"/>
  <c r="A400" i="7" s="1"/>
  <c r="A401" i="7" s="1"/>
  <c r="A402" i="7" s="1"/>
  <c r="A403" i="7" s="1"/>
  <c r="A404" i="7" s="1"/>
  <c r="A405" i="7" s="1"/>
  <c r="A406" i="7" s="1"/>
  <c r="A407" i="7" s="1"/>
  <c r="A408" i="7" s="1"/>
  <c r="A409" i="7" s="1"/>
  <c r="A410" i="7" s="1"/>
  <c r="A411" i="7" s="1"/>
  <c r="A412" i="7" s="1"/>
  <c r="A413" i="7" s="1"/>
  <c r="A414" i="7" s="1"/>
  <c r="A415" i="7" s="1"/>
  <c r="A416" i="7" s="1"/>
  <c r="A417" i="7" s="1"/>
  <c r="A418" i="7" s="1"/>
  <c r="A419" i="7" s="1"/>
  <c r="A420" i="7" s="1"/>
  <c r="A421" i="7" s="1"/>
  <c r="A422" i="7" s="1"/>
  <c r="A423" i="7" s="1"/>
  <c r="A424" i="7" s="1"/>
  <c r="A425" i="7" s="1"/>
  <c r="A426" i="7" s="1"/>
  <c r="A427" i="7" s="1"/>
  <c r="A428" i="7" s="1"/>
  <c r="A429" i="7" s="1"/>
  <c r="A430" i="7" s="1"/>
  <c r="A431" i="7" s="1"/>
  <c r="A432" i="7" s="1"/>
  <c r="A433" i="7" s="1"/>
  <c r="A434" i="7" s="1"/>
  <c r="A435" i="7" s="1"/>
  <c r="A436" i="7" s="1"/>
  <c r="A437" i="7" s="1"/>
  <c r="A438" i="7" s="1"/>
  <c r="A439" i="7" s="1"/>
  <c r="A440" i="7" s="1"/>
  <c r="A441" i="7" s="1"/>
  <c r="A442" i="7" s="1"/>
  <c r="A443" i="7" s="1"/>
  <c r="A444" i="7" s="1"/>
  <c r="A446" i="7" s="1"/>
  <c r="A447" i="7" s="1"/>
  <c r="A448" i="7" s="1"/>
  <c r="A449" i="7" s="1"/>
  <c r="A450" i="7" s="1"/>
  <c r="A451" i="7" s="1"/>
  <c r="A452" i="7" s="1"/>
  <c r="A453" i="7" s="1"/>
  <c r="A455" i="7" s="1"/>
  <c r="A456" i="7" s="1"/>
  <c r="A457" i="7" s="1"/>
  <c r="A458" i="7" s="1"/>
  <c r="A459" i="7" s="1"/>
  <c r="A460" i="7" s="1"/>
  <c r="A462" i="7" s="1"/>
  <c r="A463" i="7" s="1"/>
  <c r="A464" i="7" s="1"/>
  <c r="A465" i="7" s="1"/>
  <c r="A466" i="7" s="1"/>
  <c r="A467" i="7" s="1"/>
  <c r="A468" i="7" s="1"/>
  <c r="A469" i="7" s="1"/>
  <c r="A470" i="7" s="1"/>
  <c r="A471" i="7" s="1"/>
  <c r="A472" i="7" s="1"/>
  <c r="A473" i="7" s="1"/>
  <c r="A474" i="7" s="1"/>
  <c r="A475" i="7" s="1"/>
  <c r="A476" i="7" s="1"/>
  <c r="A478" i="7" s="1"/>
  <c r="A479" i="7" s="1"/>
  <c r="A480" i="7" s="1"/>
  <c r="A481" i="7" s="1"/>
  <c r="A482" i="7" s="1"/>
  <c r="A483" i="7" s="1"/>
  <c r="A484" i="7" s="1"/>
  <c r="A485" i="7" s="1"/>
  <c r="A486" i="7" s="1"/>
  <c r="A487" i="7" s="1"/>
  <c r="A488" i="7" s="1"/>
  <c r="A489" i="7" s="1"/>
  <c r="A490" i="7" s="1"/>
  <c r="A492" i="7" s="1"/>
  <c r="A493" i="7" s="1"/>
  <c r="A494" i="7" s="1"/>
  <c r="A495" i="7" s="1"/>
  <c r="A496" i="7" s="1"/>
  <c r="A497" i="7" s="1"/>
  <c r="A498" i="7" s="1"/>
  <c r="A499" i="7" s="1"/>
  <c r="A500" i="7" s="1"/>
  <c r="A501" i="7" s="1"/>
  <c r="A502" i="7" s="1"/>
  <c r="A503" i="7" s="1"/>
  <c r="A504" i="7" s="1"/>
  <c r="A505" i="7" s="1"/>
  <c r="A506" i="7" s="1"/>
  <c r="A507" i="7" s="1"/>
  <c r="A508" i="7" s="1"/>
  <c r="A509" i="7" s="1"/>
  <c r="A511" i="7" s="1"/>
  <c r="A514" i="7" s="1"/>
  <c r="A515" i="7" s="1"/>
  <c r="A516" i="7" s="1"/>
  <c r="A517" i="7" s="1"/>
  <c r="A518" i="7" s="1"/>
  <c r="A519" i="7" s="1"/>
  <c r="A520" i="7" s="1"/>
  <c r="A521" i="7" s="1"/>
  <c r="A522" i="7" s="1"/>
  <c r="A523" i="7" s="1"/>
  <c r="A524" i="7" s="1"/>
  <c r="A525" i="7" s="1"/>
  <c r="A526" i="7" s="1"/>
  <c r="A527" i="7" s="1"/>
  <c r="A528" i="7" s="1"/>
  <c r="A529" i="7" s="1"/>
  <c r="A531" i="7" s="1"/>
  <c r="A532" i="7" s="1"/>
  <c r="A533" i="7" s="1"/>
  <c r="A534" i="7" s="1"/>
  <c r="A535" i="7" s="1"/>
  <c r="A536" i="7" s="1"/>
  <c r="A537" i="7" s="1"/>
  <c r="A538" i="7" s="1"/>
  <c r="A539" i="7" s="1"/>
  <c r="A540" i="7" s="1"/>
  <c r="A541" i="7" s="1"/>
  <c r="A543" i="7" s="1"/>
  <c r="A544" i="7" s="1"/>
  <c r="A545" i="7" s="1"/>
  <c r="A546" i="7" s="1"/>
  <c r="A547" i="7" s="1"/>
  <c r="A548" i="7" s="1"/>
  <c r="A549" i="7" s="1"/>
  <c r="A550" i="7" s="1"/>
  <c r="A551" i="7" s="1"/>
  <c r="A552" i="7" s="1"/>
  <c r="A553" i="7" s="1"/>
  <c r="A555" i="7" s="1"/>
  <c r="A556" i="7" s="1"/>
  <c r="A557" i="7" s="1"/>
  <c r="A558" i="7" s="1"/>
  <c r="A559" i="7" s="1"/>
  <c r="A560" i="7" s="1"/>
  <c r="A561" i="7" s="1"/>
  <c r="A562" i="7" s="1"/>
  <c r="A563" i="7" s="1"/>
  <c r="A565" i="7" s="1"/>
  <c r="A566" i="7" s="1"/>
  <c r="A567" i="7" s="1"/>
  <c r="A568" i="7" s="1"/>
  <c r="A569" i="7" s="1"/>
  <c r="A570" i="7" s="1"/>
  <c r="A571" i="7" s="1"/>
  <c r="A572" i="7" s="1"/>
  <c r="A573" i="7" s="1"/>
  <c r="A575" i="7" s="1"/>
  <c r="A576" i="7" s="1"/>
  <c r="A577" i="7" s="1"/>
  <c r="A579" i="7" s="1"/>
  <c r="A580" i="7" s="1"/>
  <c r="A581" i="7" s="1"/>
  <c r="A582" i="7" s="1"/>
  <c r="A583" i="7" s="1"/>
  <c r="A584" i="7" s="1"/>
  <c r="A585" i="7" s="1"/>
  <c r="A586" i="7" s="1"/>
  <c r="A587" i="7" s="1"/>
  <c r="A589" i="7" s="1"/>
  <c r="A591" i="7" s="1"/>
  <c r="A594" i="7" s="1"/>
  <c r="A595" i="7" s="1"/>
  <c r="A596" i="7" s="1"/>
  <c r="A597" i="7" s="1"/>
  <c r="A598" i="7" s="1"/>
  <c r="A599" i="7" s="1"/>
  <c r="A600" i="7" s="1"/>
  <c r="A601" i="7" s="1"/>
  <c r="A602" i="7" s="1"/>
  <c r="A603" i="7" s="1"/>
  <c r="A604" i="7" s="1"/>
  <c r="A605" i="7" s="1"/>
  <c r="A606" i="7" s="1"/>
  <c r="A607" i="7" s="1"/>
  <c r="A608" i="7" s="1"/>
  <c r="A609" i="7" s="1"/>
  <c r="A610" i="7" s="1"/>
  <c r="A611" i="7" s="1"/>
  <c r="A612" i="7" s="1"/>
  <c r="A613" i="7" s="1"/>
  <c r="A614" i="7" s="1"/>
  <c r="A615" i="7" s="1"/>
  <c r="A616" i="7" s="1"/>
  <c r="A617" i="7" s="1"/>
  <c r="A618" i="7" s="1"/>
  <c r="A620" i="7" s="1"/>
  <c r="A621" i="7" s="1"/>
  <c r="A622" i="7" s="1"/>
  <c r="A623" i="7" s="1"/>
  <c r="A625" i="7" s="1"/>
  <c r="A626" i="7" s="1"/>
  <c r="A627" i="7" s="1"/>
  <c r="A628" i="7" s="1"/>
  <c r="A629" i="7" s="1"/>
  <c r="A630" i="7" s="1"/>
  <c r="A631" i="7" s="1"/>
  <c r="A632" i="7" s="1"/>
  <c r="A633" i="7" s="1"/>
  <c r="A634" i="7" s="1"/>
  <c r="A635" i="7" s="1"/>
  <c r="A636" i="7" s="1"/>
  <c r="A638" i="7" s="1"/>
  <c r="A639" i="7" s="1"/>
  <c r="A640" i="7" s="1"/>
  <c r="A641" i="7" s="1"/>
  <c r="A642" i="7" s="1"/>
  <c r="A643" i="7" s="1"/>
  <c r="A644" i="7" s="1"/>
  <c r="A645" i="7" s="1"/>
  <c r="A646" i="7" s="1"/>
  <c r="A647" i="7" s="1"/>
  <c r="A648" i="7" s="1"/>
  <c r="A649" i="7" s="1"/>
  <c r="A650" i="7" s="1"/>
  <c r="A651" i="7" s="1"/>
  <c r="A652" i="7" s="1"/>
  <c r="A653" i="7" s="1"/>
  <c r="A654" i="7" s="1"/>
  <c r="A655" i="7" s="1"/>
  <c r="A656" i="7" s="1"/>
  <c r="A657" i="7" s="1"/>
  <c r="A658" i="7" s="1"/>
  <c r="A659" i="7" s="1"/>
  <c r="A660" i="7" s="1"/>
  <c r="A661" i="7" s="1"/>
  <c r="A662" i="7" s="1"/>
  <c r="A663" i="7" s="1"/>
  <c r="A664" i="7" s="1"/>
  <c r="A665" i="7" s="1"/>
  <c r="A666" i="7" s="1"/>
  <c r="A667" i="7" s="1"/>
  <c r="A668" i="7" s="1"/>
  <c r="A669" i="7" s="1"/>
  <c r="A671" i="7" s="1"/>
  <c r="A672" i="7" s="1"/>
  <c r="A673" i="7" s="1"/>
  <c r="A674" i="7" s="1"/>
  <c r="A675" i="7" s="1"/>
  <c r="A676" i="7" s="1"/>
  <c r="A677" i="7" s="1"/>
  <c r="A678" i="7" s="1"/>
  <c r="A679" i="7" s="1"/>
  <c r="A680" i="7" s="1"/>
  <c r="A681" i="7" s="1"/>
  <c r="A682" i="7" s="1"/>
  <c r="A683" i="7" s="1"/>
  <c r="A684" i="7" s="1"/>
  <c r="A686" i="7" s="1"/>
  <c r="A687" i="7" s="1"/>
  <c r="A688" i="7" s="1"/>
  <c r="A691" i="7" s="1"/>
  <c r="A693" i="7" s="1"/>
  <c r="A694" i="7" s="1"/>
  <c r="A696" i="7" s="1"/>
  <c r="A697" i="7" s="1"/>
  <c r="A699" i="7" s="1"/>
  <c r="A700" i="7" s="1"/>
  <c r="A701" i="7" s="1"/>
  <c r="A702" i="7" s="1"/>
  <c r="A705" i="7" s="1"/>
  <c r="A706" i="7" s="1"/>
  <c r="A707" i="7" s="1"/>
  <c r="A709" i="7" s="1"/>
  <c r="A710" i="7" s="1"/>
  <c r="A712" i="7" s="1"/>
  <c r="A713" i="7" s="1"/>
  <c r="A714" i="7" s="1"/>
  <c r="A715" i="7" s="1"/>
  <c r="A716" i="7" s="1"/>
  <c r="A717" i="7" s="1"/>
  <c r="A718" i="7" s="1"/>
  <c r="A720" i="7" s="1"/>
  <c r="A721" i="7" s="1"/>
  <c r="A722" i="7" s="1"/>
  <c r="A723" i="7" s="1"/>
  <c r="A724" i="7" s="1"/>
  <c r="A725" i="7" s="1"/>
  <c r="A726" i="7" s="1"/>
  <c r="A727" i="7" s="1"/>
  <c r="A728" i="7" s="1"/>
  <c r="A729" i="7" s="1"/>
  <c r="A731" i="7" s="1"/>
  <c r="A732" i="7" s="1"/>
  <c r="A733" i="7" s="1"/>
  <c r="A734" i="7" s="1"/>
  <c r="A735" i="7" s="1"/>
  <c r="A736" i="7" s="1"/>
  <c r="A737" i="7" s="1"/>
  <c r="A738" i="7" s="1"/>
  <c r="A739" i="7" s="1"/>
  <c r="A740" i="7" s="1"/>
  <c r="A741" i="7" s="1"/>
  <c r="A743" i="7" s="1"/>
  <c r="A744" i="7" s="1"/>
  <c r="A745" i="7" s="1"/>
  <c r="A746" i="7" s="1"/>
  <c r="A747" i="7" s="1"/>
  <c r="A748" i="7" s="1"/>
  <c r="A749" i="7" s="1"/>
  <c r="A750" i="7" s="1"/>
  <c r="A752" i="7" s="1"/>
  <c r="A753" i="7" s="1"/>
  <c r="A754" i="7" s="1"/>
  <c r="A755" i="7" s="1"/>
  <c r="A756" i="7" s="1"/>
  <c r="A757" i="7" s="1"/>
  <c r="A758" i="7" s="1"/>
  <c r="A759" i="7" s="1"/>
  <c r="A760" i="7" s="1"/>
  <c r="A761" i="7" s="1"/>
  <c r="A762" i="7" s="1"/>
  <c r="A763" i="7" s="1"/>
  <c r="A764" i="7" s="1"/>
  <c r="A765" i="7" s="1"/>
  <c r="A766" i="7" s="1"/>
  <c r="A767" i="7" s="1"/>
  <c r="A768" i="7" s="1"/>
  <c r="A769" i="7" s="1"/>
  <c r="A770" i="7" s="1"/>
  <c r="A771" i="7" s="1"/>
  <c r="A772" i="7" s="1"/>
  <c r="A774" i="7" s="1"/>
  <c r="A775" i="7" s="1"/>
  <c r="A776" i="7" s="1"/>
  <c r="A777" i="7" s="1"/>
  <c r="A779" i="7" s="1"/>
  <c r="A780" i="7" s="1"/>
  <c r="A781" i="7" s="1"/>
  <c r="A782" i="7" s="1"/>
  <c r="A783" i="7" s="1"/>
  <c r="A784" i="7" s="1"/>
  <c r="A785" i="7" s="1"/>
  <c r="A786" i="7" s="1"/>
  <c r="A787" i="7" s="1"/>
  <c r="A789" i="7" s="1"/>
  <c r="A790" i="7" s="1"/>
  <c r="A791" i="7" s="1"/>
  <c r="A792" i="7" s="1"/>
  <c r="A793" i="7" s="1"/>
  <c r="A794" i="7" s="1"/>
  <c r="A796" i="7" s="1"/>
  <c r="A797" i="7" s="1"/>
  <c r="A798" i="7" s="1"/>
  <c r="A799" i="7" s="1"/>
  <c r="A800" i="7" s="1"/>
  <c r="A801" i="7" s="1"/>
  <c r="A802" i="7" s="1"/>
  <c r="A803" i="7" s="1"/>
  <c r="A806" i="7" s="1"/>
  <c r="A807" i="7" s="1"/>
  <c r="A808" i="7" s="1"/>
  <c r="A809" i="7" s="1"/>
  <c r="A810" i="7" s="1"/>
  <c r="A811" i="7" s="1"/>
  <c r="A812" i="7" s="1"/>
  <c r="A813" i="7" s="1"/>
  <c r="A814" i="7" s="1"/>
  <c r="A815" i="7" s="1"/>
  <c r="A817" i="7" s="1"/>
  <c r="A818" i="7" s="1"/>
  <c r="A819" i="7" s="1"/>
  <c r="A820" i="7" s="1"/>
  <c r="A821" i="7" s="1"/>
  <c r="A822" i="7" s="1"/>
  <c r="A823" i="7" s="1"/>
  <c r="A824" i="7" s="1"/>
  <c r="A826" i="7" s="1"/>
  <c r="A827" i="7" s="1"/>
  <c r="A828" i="7" s="1"/>
  <c r="A829" i="7" s="1"/>
  <c r="A830" i="7" s="1"/>
  <c r="A831" i="7" s="1"/>
  <c r="A832" i="7" s="1"/>
  <c r="A833" i="7" s="1"/>
  <c r="A834" i="7" s="1"/>
  <c r="A835" i="7" s="1"/>
  <c r="A836" i="7" s="1"/>
  <c r="A837" i="7" s="1"/>
  <c r="A838" i="7" s="1"/>
  <c r="A840" i="7" s="1"/>
  <c r="A841" i="7" s="1"/>
  <c r="A842" i="7" s="1"/>
  <c r="A843" i="7" s="1"/>
  <c r="A844" i="7" s="1"/>
  <c r="A845" i="7" s="1"/>
  <c r="A846" i="7" s="1"/>
  <c r="A848" i="7" s="1"/>
  <c r="A850" i="7" s="1"/>
  <c r="A852" i="7" s="1"/>
  <c r="A853" i="7" s="1"/>
  <c r="A855" i="7" s="1"/>
  <c r="A856" i="7" s="1"/>
  <c r="A857" i="7" s="1"/>
  <c r="A858" i="7" s="1"/>
  <c r="A859" i="7" s="1"/>
  <c r="A860" i="7" s="1"/>
  <c r="A862" i="7" s="1"/>
  <c r="A863" i="7" s="1"/>
  <c r="A866" i="7" s="1"/>
  <c r="A867" i="7" s="1"/>
  <c r="A868" i="7" s="1"/>
  <c r="A869" i="7" s="1"/>
  <c r="A870" i="7" s="1"/>
  <c r="A872" i="7" s="1"/>
  <c r="A873" i="7" s="1"/>
  <c r="A874" i="7" s="1"/>
  <c r="A875" i="7" s="1"/>
  <c r="A876" i="7" s="1"/>
  <c r="A877" i="7" s="1"/>
  <c r="A878" i="7" s="1"/>
  <c r="A880" i="7" s="1"/>
  <c r="A881" i="7" s="1"/>
  <c r="A882" i="7" s="1"/>
  <c r="A883" i="7" s="1"/>
  <c r="A884" i="7" s="1"/>
  <c r="A885" i="7" s="1"/>
  <c r="A886" i="7" s="1"/>
  <c r="A887" i="7" s="1"/>
  <c r="A888" i="7" s="1"/>
  <c r="A889" i="7" s="1"/>
  <c r="A890" i="7" s="1"/>
  <c r="A891" i="7" s="1"/>
  <c r="A892" i="7" s="1"/>
  <c r="A895" i="7" s="1"/>
  <c r="A896" i="7" s="1"/>
  <c r="A897" i="7" s="1"/>
  <c r="A898" i="7" s="1"/>
  <c r="A900" i="7" s="1"/>
  <c r="A902" i="7" s="1"/>
  <c r="A903" i="7" s="1"/>
  <c r="A905" i="7" s="1"/>
  <c r="A907" i="7" s="1"/>
  <c r="A908" i="7" s="1"/>
  <c r="A909" i="7" s="1"/>
  <c r="A911" i="7" s="1"/>
  <c r="A912" i="7" s="1"/>
  <c r="A913" i="7" s="1"/>
  <c r="A916" i="7" s="1"/>
  <c r="A918" i="7" s="1"/>
  <c r="A919" i="7" s="1"/>
  <c r="A920" i="7" s="1"/>
  <c r="A921" i="7" s="1"/>
  <c r="A922" i="7" s="1"/>
  <c r="A923" i="7" s="1"/>
  <c r="A924" i="7" s="1"/>
  <c r="A926" i="7" s="1"/>
  <c r="A927" i="7" s="1"/>
  <c r="A928" i="7" s="1"/>
  <c r="A929" i="7" s="1"/>
  <c r="A930" i="7" s="1"/>
  <c r="A932" i="7" s="1"/>
  <c r="A934" i="7" s="1"/>
  <c r="A936" i="7" s="1"/>
  <c r="A938" i="7" s="1"/>
  <c r="A939" i="7" s="1"/>
  <c r="A940" i="7" s="1"/>
  <c r="A941" i="7" s="1"/>
  <c r="A942" i="7" s="1"/>
  <c r="A943" i="7" s="1"/>
  <c r="A945" i="7" s="1"/>
  <c r="A946" i="7" s="1"/>
  <c r="A947" i="7" s="1"/>
  <c r="A949" i="7" s="1"/>
  <c r="A950" i="7" s="1"/>
  <c r="A951" i="7" s="1"/>
  <c r="A953" i="7" s="1"/>
  <c r="A954" i="7" s="1"/>
  <c r="A955" i="7" s="1"/>
  <c r="A956" i="7" s="1"/>
  <c r="A958" i="7" s="1"/>
  <c r="A959" i="7" s="1"/>
  <c r="A961" i="7" s="1"/>
  <c r="A962" i="7" s="1"/>
  <c r="A963" i="7" s="1"/>
  <c r="A965" i="7" s="1"/>
  <c r="A966" i="7" s="1"/>
  <c r="A967" i="7" s="1"/>
  <c r="A968" i="7" s="1"/>
  <c r="A971" i="7" s="1"/>
  <c r="A972" i="7" s="1"/>
  <c r="A973" i="7" s="1"/>
  <c r="A974" i="7" s="1"/>
  <c r="A975" i="7" s="1"/>
  <c r="A977" i="7" s="1"/>
  <c r="A978" i="7" s="1"/>
  <c r="A979" i="7" s="1"/>
  <c r="A980" i="7" s="1"/>
  <c r="A981" i="7" s="1"/>
  <c r="A983" i="7" s="1"/>
  <c r="A984" i="7" s="1"/>
  <c r="A986" i="7" s="1"/>
  <c r="A987" i="7" s="1"/>
  <c r="A988" i="7" s="1"/>
  <c r="A989" i="7" s="1"/>
  <c r="A991" i="7" s="1"/>
  <c r="A992" i="7" s="1"/>
  <c r="A993" i="7" s="1"/>
  <c r="A994" i="7" s="1"/>
  <c r="A995" i="7" s="1"/>
  <c r="A996" i="7" s="1"/>
  <c r="A997" i="7" s="1"/>
  <c r="A998" i="7" s="1"/>
  <c r="A1000" i="7" s="1"/>
  <c r="A1001" i="7" s="1"/>
  <c r="A1002" i="7" s="1"/>
  <c r="A1003" i="7" s="1"/>
  <c r="A1004" i="7" s="1"/>
  <c r="A1005" i="7" s="1"/>
  <c r="A1006" i="7" s="1"/>
  <c r="A1007" i="7" s="1"/>
  <c r="A1008" i="7" s="1"/>
  <c r="A1009" i="7" s="1"/>
  <c r="A1010" i="7" s="1"/>
  <c r="A1012" i="7" s="1"/>
  <c r="A1013" i="7" s="1"/>
  <c r="A1016" i="7" s="1"/>
  <c r="A1018" i="7" s="1"/>
  <c r="A1019" i="7" s="1"/>
  <c r="A12" i="7"/>
  <c r="H1022" i="7"/>
  <c r="G1022" i="7"/>
  <c r="E1022" i="7"/>
  <c r="D1022" i="7"/>
  <c r="E1015" i="7"/>
  <c r="H1014" i="7"/>
  <c r="G1014" i="7"/>
  <c r="F1013" i="7"/>
  <c r="F1012" i="7"/>
  <c r="F1014" i="7" s="1"/>
  <c r="H1011" i="7"/>
  <c r="G1011" i="7"/>
  <c r="F1010" i="7"/>
  <c r="F1009" i="7"/>
  <c r="F1008" i="7"/>
  <c r="F1007" i="7"/>
  <c r="F1006" i="7"/>
  <c r="F1005" i="7"/>
  <c r="F1004" i="7"/>
  <c r="F1003" i="7"/>
  <c r="F1002" i="7"/>
  <c r="F1001" i="7"/>
  <c r="F1011" i="7" s="1"/>
  <c r="F1000" i="7"/>
  <c r="H999" i="7"/>
  <c r="G999" i="7"/>
  <c r="F998" i="7"/>
  <c r="F997" i="7"/>
  <c r="F996" i="7"/>
  <c r="F995" i="7"/>
  <c r="F994" i="7"/>
  <c r="F993" i="7"/>
  <c r="F992" i="7"/>
  <c r="F991" i="7"/>
  <c r="H990" i="7"/>
  <c r="G990" i="7"/>
  <c r="F989" i="7"/>
  <c r="F988" i="7"/>
  <c r="F987" i="7"/>
  <c r="F986" i="7"/>
  <c r="H985" i="7"/>
  <c r="G985" i="7"/>
  <c r="F984" i="7"/>
  <c r="F983" i="7"/>
  <c r="H982" i="7"/>
  <c r="G982" i="7"/>
  <c r="F981" i="7"/>
  <c r="F980" i="7"/>
  <c r="F979" i="7"/>
  <c r="F978" i="7"/>
  <c r="F977" i="7"/>
  <c r="F982" i="7" s="1"/>
  <c r="H976" i="7"/>
  <c r="G976" i="7"/>
  <c r="F975" i="7"/>
  <c r="F974" i="7"/>
  <c r="F973" i="7"/>
  <c r="F972" i="7"/>
  <c r="F971" i="7"/>
  <c r="D953" i="6"/>
  <c r="G1015" i="7" l="1"/>
  <c r="F976" i="7"/>
  <c r="F985" i="7"/>
  <c r="F990" i="7"/>
  <c r="F999" i="7"/>
  <c r="H1015" i="7"/>
  <c r="F1015" i="7" l="1"/>
  <c r="E970" i="7"/>
  <c r="D970" i="7"/>
  <c r="H944" i="7"/>
  <c r="G944" i="7"/>
  <c r="F944" i="7"/>
  <c r="H937" i="7"/>
  <c r="G937" i="7"/>
  <c r="F937" i="7"/>
  <c r="H935" i="7"/>
  <c r="G935" i="7"/>
  <c r="F935" i="7"/>
  <c r="H933" i="7"/>
  <c r="G933" i="7"/>
  <c r="F933" i="7"/>
  <c r="H931" i="7"/>
  <c r="G931" i="7"/>
  <c r="F931" i="7"/>
  <c r="H925" i="7"/>
  <c r="G925" i="7"/>
  <c r="F925" i="7"/>
  <c r="H917" i="7"/>
  <c r="G917" i="7"/>
  <c r="F917" i="7"/>
  <c r="D903" i="6"/>
  <c r="C903" i="6"/>
  <c r="E915" i="7"/>
  <c r="D915" i="7"/>
  <c r="I914" i="7"/>
  <c r="H914" i="7"/>
  <c r="G914" i="7"/>
  <c r="F914" i="7"/>
  <c r="I910" i="7"/>
  <c r="H910" i="7"/>
  <c r="G910" i="7"/>
  <c r="F910" i="7"/>
  <c r="I906" i="7"/>
  <c r="H906" i="7"/>
  <c r="G906" i="7"/>
  <c r="F906" i="7"/>
  <c r="I904" i="7"/>
  <c r="H904" i="7"/>
  <c r="G904" i="7"/>
  <c r="F904" i="7"/>
  <c r="I901" i="7"/>
  <c r="H901" i="7"/>
  <c r="G901" i="7"/>
  <c r="F901" i="7"/>
  <c r="I899" i="7"/>
  <c r="H899" i="7"/>
  <c r="G899" i="7"/>
  <c r="F899" i="7"/>
  <c r="D843" i="6"/>
  <c r="C843" i="6"/>
  <c r="D894" i="7"/>
  <c r="H893" i="7"/>
  <c r="G893" i="7"/>
  <c r="F893" i="7"/>
  <c r="H879" i="7"/>
  <c r="G879" i="7"/>
  <c r="F879" i="7"/>
  <c r="E879" i="7" s="1"/>
  <c r="H871" i="7"/>
  <c r="G871" i="7"/>
  <c r="F871" i="7"/>
  <c r="E871" i="7"/>
  <c r="F816" i="6"/>
  <c r="G816" i="6"/>
  <c r="E816" i="6"/>
  <c r="I865" i="7"/>
  <c r="D865" i="7"/>
  <c r="H864" i="7"/>
  <c r="G864" i="7"/>
  <c r="F863" i="7"/>
  <c r="F862" i="7"/>
  <c r="H861" i="7"/>
  <c r="G861" i="7"/>
  <c r="F860" i="7"/>
  <c r="F859" i="7"/>
  <c r="F858" i="7"/>
  <c r="F857" i="7"/>
  <c r="F856" i="7"/>
  <c r="F855" i="7"/>
  <c r="H854" i="7"/>
  <c r="G854" i="7"/>
  <c r="F853" i="7"/>
  <c r="F852" i="7"/>
  <c r="H849" i="7"/>
  <c r="G849" i="7"/>
  <c r="F849" i="7"/>
  <c r="F848" i="7"/>
  <c r="H847" i="7"/>
  <c r="G847" i="7"/>
  <c r="F846" i="7"/>
  <c r="F847" i="7" s="1"/>
  <c r="E847" i="7" s="1"/>
  <c r="F840" i="7"/>
  <c r="H839" i="7"/>
  <c r="G839" i="7"/>
  <c r="F838" i="7"/>
  <c r="F837" i="7"/>
  <c r="F836" i="7"/>
  <c r="F835" i="7"/>
  <c r="F826" i="7"/>
  <c r="F839" i="7" s="1"/>
  <c r="E839" i="7" s="1"/>
  <c r="H825" i="7"/>
  <c r="G825" i="7"/>
  <c r="F820" i="7"/>
  <c r="F819" i="7"/>
  <c r="F818" i="7"/>
  <c r="F817" i="7"/>
  <c r="F825" i="7" s="1"/>
  <c r="E825" i="7" s="1"/>
  <c r="H816" i="7"/>
  <c r="G816" i="7"/>
  <c r="F814" i="7"/>
  <c r="F806" i="7"/>
  <c r="F816" i="7" s="1"/>
  <c r="E816" i="7" s="1"/>
  <c r="H865" i="7" l="1"/>
  <c r="E894" i="7"/>
  <c r="G894" i="7"/>
  <c r="F894" i="7"/>
  <c r="H894" i="7"/>
  <c r="F915" i="7"/>
  <c r="H915" i="7"/>
  <c r="F854" i="7"/>
  <c r="F861" i="7"/>
  <c r="F864" i="7"/>
  <c r="G865" i="7"/>
  <c r="G915" i="7"/>
  <c r="I915" i="7"/>
  <c r="G970" i="7"/>
  <c r="F970" i="7"/>
  <c r="H970" i="7"/>
  <c r="F865" i="7"/>
  <c r="E865" i="7"/>
  <c r="D805" i="7" l="1"/>
  <c r="H804" i="7"/>
  <c r="G804" i="7"/>
  <c r="F803" i="7"/>
  <c r="F802" i="7"/>
  <c r="F801" i="7"/>
  <c r="F800" i="7"/>
  <c r="F799" i="7"/>
  <c r="F798" i="7"/>
  <c r="F797" i="7"/>
  <c r="F796" i="7"/>
  <c r="H795" i="7"/>
  <c r="G795" i="7"/>
  <c r="F794" i="7"/>
  <c r="F793" i="7"/>
  <c r="F792" i="7"/>
  <c r="F791" i="7"/>
  <c r="F790" i="7"/>
  <c r="F789" i="7"/>
  <c r="H788" i="7"/>
  <c r="G788" i="7"/>
  <c r="F787" i="7"/>
  <c r="F786" i="7"/>
  <c r="F785" i="7"/>
  <c r="F784" i="7"/>
  <c r="F783" i="7"/>
  <c r="F782" i="7"/>
  <c r="F781" i="7"/>
  <c r="F780" i="7"/>
  <c r="F779" i="7"/>
  <c r="H778" i="7"/>
  <c r="G778" i="7"/>
  <c r="F777" i="7"/>
  <c r="F776" i="7"/>
  <c r="F775" i="7"/>
  <c r="F774" i="7"/>
  <c r="H773" i="7"/>
  <c r="G773" i="7"/>
  <c r="F772" i="7"/>
  <c r="F771" i="7"/>
  <c r="F770" i="7"/>
  <c r="F769" i="7"/>
  <c r="F768" i="7"/>
  <c r="F764" i="7"/>
  <c r="F763" i="7"/>
  <c r="F762" i="7"/>
  <c r="F753" i="7"/>
  <c r="F752" i="7"/>
  <c r="H751" i="7"/>
  <c r="G751" i="7"/>
  <c r="F750" i="7"/>
  <c r="F749" i="7"/>
  <c r="F748" i="7"/>
  <c r="F747" i="7"/>
  <c r="F746" i="7"/>
  <c r="F745" i="7"/>
  <c r="F744" i="7"/>
  <c r="F743" i="7"/>
  <c r="H742" i="7"/>
  <c r="G742" i="7"/>
  <c r="F741" i="7"/>
  <c r="F740" i="7"/>
  <c r="F739" i="7"/>
  <c r="F738" i="7"/>
  <c r="F737" i="7"/>
  <c r="F736" i="7"/>
  <c r="F735" i="7"/>
  <c r="F734" i="7"/>
  <c r="F733" i="7"/>
  <c r="F732" i="7"/>
  <c r="F731" i="7"/>
  <c r="H730" i="7"/>
  <c r="G730" i="7"/>
  <c r="F729" i="7"/>
  <c r="F728" i="7"/>
  <c r="F727" i="7"/>
  <c r="F726" i="7"/>
  <c r="F725" i="7"/>
  <c r="F724" i="7"/>
  <c r="F723" i="7"/>
  <c r="F722" i="7"/>
  <c r="F721" i="7"/>
  <c r="F720" i="7"/>
  <c r="H719" i="7"/>
  <c r="G719" i="7"/>
  <c r="F718" i="7"/>
  <c r="F717" i="7"/>
  <c r="F716" i="7"/>
  <c r="F715" i="7"/>
  <c r="F714" i="7"/>
  <c r="F713" i="7"/>
  <c r="F712" i="7"/>
  <c r="H711" i="7"/>
  <c r="G711" i="7"/>
  <c r="F710" i="7"/>
  <c r="F709" i="7"/>
  <c r="H708" i="7"/>
  <c r="G708" i="7"/>
  <c r="F707" i="7"/>
  <c r="F706" i="7"/>
  <c r="F705" i="7"/>
  <c r="E704" i="7"/>
  <c r="D704" i="7"/>
  <c r="H703" i="7"/>
  <c r="G703" i="7"/>
  <c r="F702" i="7"/>
  <c r="F701" i="7"/>
  <c r="F700" i="7"/>
  <c r="F699" i="7"/>
  <c r="H698" i="7"/>
  <c r="G698" i="7"/>
  <c r="F697" i="7"/>
  <c r="F696" i="7"/>
  <c r="H695" i="7"/>
  <c r="G695" i="7"/>
  <c r="F694" i="7"/>
  <c r="F693" i="7"/>
  <c r="H692" i="7"/>
  <c r="G692" i="7"/>
  <c r="F691" i="7"/>
  <c r="F692" i="7" s="1"/>
  <c r="D729" i="6"/>
  <c r="I690" i="7"/>
  <c r="E690" i="7"/>
  <c r="D690" i="7"/>
  <c r="H689" i="7"/>
  <c r="G689" i="7"/>
  <c r="F689" i="7"/>
  <c r="H685" i="7"/>
  <c r="G685" i="7"/>
  <c r="F684" i="7"/>
  <c r="F683" i="7"/>
  <c r="F682" i="7"/>
  <c r="F681" i="7"/>
  <c r="F680" i="7"/>
  <c r="F679" i="7"/>
  <c r="F678" i="7"/>
  <c r="F677" i="7"/>
  <c r="F676" i="7"/>
  <c r="F675" i="7"/>
  <c r="F674" i="7"/>
  <c r="F673" i="7"/>
  <c r="F672" i="7"/>
  <c r="F671" i="7"/>
  <c r="H670" i="7"/>
  <c r="G670" i="7"/>
  <c r="F669" i="7"/>
  <c r="F668" i="7"/>
  <c r="F666" i="7"/>
  <c r="F665" i="7"/>
  <c r="F664" i="7"/>
  <c r="F663" i="7"/>
  <c r="F662" i="7"/>
  <c r="F661" i="7"/>
  <c r="F660" i="7"/>
  <c r="F659" i="7"/>
  <c r="F658" i="7"/>
  <c r="F657" i="7"/>
  <c r="F656" i="7"/>
  <c r="F655" i="7"/>
  <c r="F654" i="7"/>
  <c r="F653" i="7"/>
  <c r="F652" i="7"/>
  <c r="F651" i="7"/>
  <c r="F650" i="7"/>
  <c r="F649" i="7"/>
  <c r="F648" i="7"/>
  <c r="F647" i="7"/>
  <c r="F646" i="7"/>
  <c r="F645" i="7"/>
  <c r="F644" i="7"/>
  <c r="F643" i="7"/>
  <c r="F642" i="7"/>
  <c r="F641" i="7"/>
  <c r="F640" i="7"/>
  <c r="F639" i="7"/>
  <c r="F638" i="7"/>
  <c r="H637" i="7"/>
  <c r="G637" i="7"/>
  <c r="F636" i="7"/>
  <c r="F635" i="7"/>
  <c r="F634" i="7"/>
  <c r="F633" i="7"/>
  <c r="F632" i="7"/>
  <c r="F631" i="7"/>
  <c r="F630" i="7"/>
  <c r="F629" i="7"/>
  <c r="F628" i="7"/>
  <c r="F627" i="7"/>
  <c r="F626" i="7"/>
  <c r="F625" i="7"/>
  <c r="H624" i="7"/>
  <c r="G624" i="7"/>
  <c r="F623" i="7"/>
  <c r="F622" i="7"/>
  <c r="F621" i="7"/>
  <c r="F620" i="7"/>
  <c r="H619" i="7"/>
  <c r="G619" i="7"/>
  <c r="F618" i="7"/>
  <c r="F617" i="7"/>
  <c r="F616" i="7"/>
  <c r="F615" i="7"/>
  <c r="F614" i="7"/>
  <c r="F613" i="7"/>
  <c r="F612" i="7"/>
  <c r="F611" i="7"/>
  <c r="F610" i="7"/>
  <c r="F609" i="7"/>
  <c r="F608" i="7"/>
  <c r="F607" i="7"/>
  <c r="F606" i="7"/>
  <c r="F605" i="7"/>
  <c r="F604" i="7"/>
  <c r="F603" i="7"/>
  <c r="F602" i="7"/>
  <c r="F601" i="7"/>
  <c r="F600" i="7"/>
  <c r="F599" i="7"/>
  <c r="F598" i="7"/>
  <c r="F597" i="7"/>
  <c r="F596" i="7"/>
  <c r="F595" i="7"/>
  <c r="F594" i="7"/>
  <c r="D710" i="6"/>
  <c r="H710" i="6"/>
  <c r="C710" i="6"/>
  <c r="I593" i="7"/>
  <c r="G593" i="7"/>
  <c r="E593" i="7"/>
  <c r="D593" i="7"/>
  <c r="H592" i="7"/>
  <c r="F591" i="7"/>
  <c r="F592" i="7" s="1"/>
  <c r="H590" i="7"/>
  <c r="F589" i="7"/>
  <c r="F590" i="7" s="1"/>
  <c r="H588" i="7"/>
  <c r="F587" i="7"/>
  <c r="F586" i="7"/>
  <c r="F585" i="7"/>
  <c r="F584" i="7"/>
  <c r="F583" i="7"/>
  <c r="F582" i="7"/>
  <c r="F581" i="7"/>
  <c r="F580" i="7"/>
  <c r="F579" i="7"/>
  <c r="H578" i="7"/>
  <c r="F577" i="7"/>
  <c r="F576" i="7"/>
  <c r="F575" i="7"/>
  <c r="H574" i="7"/>
  <c r="F573" i="7"/>
  <c r="F572" i="7"/>
  <c r="F571" i="7"/>
  <c r="F570" i="7"/>
  <c r="F569" i="7"/>
  <c r="F568" i="7"/>
  <c r="F567" i="7"/>
  <c r="F566" i="7"/>
  <c r="F565" i="7"/>
  <c r="H564" i="7"/>
  <c r="F563" i="7"/>
  <c r="F562" i="7"/>
  <c r="F561" i="7"/>
  <c r="F560" i="7"/>
  <c r="F559" i="7"/>
  <c r="F558" i="7"/>
  <c r="F557" i="7"/>
  <c r="F556" i="7"/>
  <c r="F555" i="7"/>
  <c r="H554" i="7"/>
  <c r="F553" i="7"/>
  <c r="F552" i="7"/>
  <c r="F551" i="7"/>
  <c r="F550" i="7"/>
  <c r="F549" i="7"/>
  <c r="F548" i="7"/>
  <c r="F547" i="7"/>
  <c r="F546" i="7"/>
  <c r="F545" i="7"/>
  <c r="F544" i="7"/>
  <c r="F543" i="7"/>
  <c r="H542" i="7"/>
  <c r="F541" i="7"/>
  <c r="F540" i="7"/>
  <c r="F539" i="7"/>
  <c r="F538" i="7"/>
  <c r="F537" i="7"/>
  <c r="F536" i="7"/>
  <c r="F535" i="7"/>
  <c r="F534" i="7"/>
  <c r="F533" i="7"/>
  <c r="F532" i="7"/>
  <c r="F531" i="7"/>
  <c r="H530" i="7"/>
  <c r="F529" i="7"/>
  <c r="F528" i="7"/>
  <c r="F527" i="7"/>
  <c r="F526" i="7"/>
  <c r="F525" i="7"/>
  <c r="F524" i="7"/>
  <c r="F523" i="7"/>
  <c r="F522" i="7"/>
  <c r="F521" i="7"/>
  <c r="F520" i="7"/>
  <c r="F519" i="7"/>
  <c r="F518" i="7"/>
  <c r="F517" i="7"/>
  <c r="F516" i="7"/>
  <c r="F515" i="7"/>
  <c r="F514" i="7"/>
  <c r="D608" i="6"/>
  <c r="F608" i="6"/>
  <c r="H608" i="6"/>
  <c r="C608" i="6"/>
  <c r="D513" i="7"/>
  <c r="H510" i="7"/>
  <c r="G510" i="7"/>
  <c r="F510" i="7"/>
  <c r="E510" i="7" s="1"/>
  <c r="I491" i="7"/>
  <c r="G491" i="7"/>
  <c r="H490" i="7"/>
  <c r="H491" i="7" s="1"/>
  <c r="F489" i="7"/>
  <c r="F488" i="7"/>
  <c r="F487" i="7"/>
  <c r="F486" i="7"/>
  <c r="F485" i="7"/>
  <c r="F484" i="7"/>
  <c r="F483" i="7"/>
  <c r="F482" i="7"/>
  <c r="F481" i="7"/>
  <c r="F480" i="7"/>
  <c r="F479" i="7"/>
  <c r="F478" i="7"/>
  <c r="H477" i="7"/>
  <c r="G477" i="7"/>
  <c r="F476" i="7"/>
  <c r="F475" i="7"/>
  <c r="F474" i="7"/>
  <c r="F473" i="7"/>
  <c r="F472" i="7"/>
  <c r="F471" i="7"/>
  <c r="F470" i="7"/>
  <c r="F469" i="7"/>
  <c r="F468" i="7"/>
  <c r="F467" i="7"/>
  <c r="F466" i="7"/>
  <c r="F465" i="7"/>
  <c r="F464" i="7"/>
  <c r="F463" i="7"/>
  <c r="F462" i="7"/>
  <c r="H461" i="7"/>
  <c r="F460" i="7"/>
  <c r="F459" i="7"/>
  <c r="F458" i="7"/>
  <c r="H454" i="7"/>
  <c r="G454" i="7"/>
  <c r="F453" i="7"/>
  <c r="F452" i="7"/>
  <c r="H445" i="7"/>
  <c r="G445" i="7"/>
  <c r="F444" i="7"/>
  <c r="F443" i="7"/>
  <c r="F442" i="7"/>
  <c r="F441" i="7"/>
  <c r="F440" i="7"/>
  <c r="F439" i="7"/>
  <c r="F438" i="7"/>
  <c r="F437" i="7"/>
  <c r="F436" i="7"/>
  <c r="F435" i="7"/>
  <c r="F434" i="7"/>
  <c r="F433" i="7"/>
  <c r="F432" i="7"/>
  <c r="F431" i="7"/>
  <c r="F430" i="7"/>
  <c r="F429" i="7"/>
  <c r="F428" i="7"/>
  <c r="F427" i="7"/>
  <c r="F426" i="7"/>
  <c r="F425" i="7"/>
  <c r="F424" i="7"/>
  <c r="F423" i="7"/>
  <c r="F422" i="7"/>
  <c r="F421" i="7"/>
  <c r="F420" i="7"/>
  <c r="F419" i="7"/>
  <c r="F418" i="7"/>
  <c r="F416" i="7"/>
  <c r="F415" i="7"/>
  <c r="F414" i="7"/>
  <c r="F413" i="7"/>
  <c r="F412" i="7"/>
  <c r="F411" i="7"/>
  <c r="F410" i="7"/>
  <c r="F409" i="7"/>
  <c r="F408" i="7"/>
  <c r="F407" i="7"/>
  <c r="F406" i="7"/>
  <c r="F405" i="7"/>
  <c r="F404" i="7"/>
  <c r="F403" i="7"/>
  <c r="F402" i="7"/>
  <c r="F401" i="7"/>
  <c r="F400" i="7"/>
  <c r="F399" i="7"/>
  <c r="F397" i="7"/>
  <c r="F396" i="7"/>
  <c r="F395" i="7"/>
  <c r="F394" i="7"/>
  <c r="F393" i="7"/>
  <c r="F392" i="7"/>
  <c r="F390" i="7"/>
  <c r="F389" i="7"/>
  <c r="F388" i="7"/>
  <c r="F387" i="7"/>
  <c r="F386" i="7"/>
  <c r="F385" i="7"/>
  <c r="F384" i="7"/>
  <c r="F383" i="7"/>
  <c r="F382" i="7"/>
  <c r="F381" i="7"/>
  <c r="F380" i="7"/>
  <c r="F379" i="7"/>
  <c r="F378" i="7"/>
  <c r="F377" i="7"/>
  <c r="H376" i="7"/>
  <c r="G376" i="7"/>
  <c r="F374" i="7"/>
  <c r="F373" i="7"/>
  <c r="F372" i="7"/>
  <c r="F371" i="7"/>
  <c r="F370" i="7"/>
  <c r="H369" i="7"/>
  <c r="G369" i="7"/>
  <c r="F368" i="7"/>
  <c r="F367" i="7"/>
  <c r="F366" i="7"/>
  <c r="F365" i="7"/>
  <c r="H363" i="7"/>
  <c r="G363" i="7"/>
  <c r="F363" i="7"/>
  <c r="H342" i="7"/>
  <c r="G342" i="7"/>
  <c r="F342" i="7"/>
  <c r="H318" i="7"/>
  <c r="G318" i="7"/>
  <c r="F318" i="7"/>
  <c r="H290" i="7"/>
  <c r="G290" i="7"/>
  <c r="F290" i="7"/>
  <c r="H279" i="7"/>
  <c r="G279" i="7"/>
  <c r="F279" i="7"/>
  <c r="H270" i="7"/>
  <c r="G270" i="7"/>
  <c r="F270" i="7"/>
  <c r="H259" i="7"/>
  <c r="G259" i="7"/>
  <c r="F259" i="7"/>
  <c r="H253" i="7"/>
  <c r="G253" i="7"/>
  <c r="F253" i="7"/>
  <c r="H206" i="7"/>
  <c r="G206" i="7"/>
  <c r="F206" i="7"/>
  <c r="H197" i="7"/>
  <c r="F197" i="7"/>
  <c r="E191" i="7"/>
  <c r="D191" i="7"/>
  <c r="H190" i="7"/>
  <c r="G190" i="7"/>
  <c r="F190" i="7"/>
  <c r="H187" i="7"/>
  <c r="G187" i="7"/>
  <c r="F187" i="7"/>
  <c r="H185" i="7"/>
  <c r="G185" i="7"/>
  <c r="F185" i="7"/>
  <c r="F184" i="7"/>
  <c r="H183" i="7"/>
  <c r="G183" i="7"/>
  <c r="F183" i="7"/>
  <c r="H181" i="7"/>
  <c r="G181" i="7"/>
  <c r="F181" i="7"/>
  <c r="H178" i="7"/>
  <c r="G178" i="7"/>
  <c r="F178" i="7"/>
  <c r="F177" i="7"/>
  <c r="H176" i="7"/>
  <c r="G176" i="7"/>
  <c r="F174" i="7"/>
  <c r="F173" i="7"/>
  <c r="F172" i="7"/>
  <c r="H171" i="7"/>
  <c r="G171" i="7"/>
  <c r="F170" i="7"/>
  <c r="F171" i="7" s="1"/>
  <c r="H169" i="7"/>
  <c r="G169" i="7"/>
  <c r="F168" i="7"/>
  <c r="F167" i="7"/>
  <c r="F166" i="7"/>
  <c r="E165" i="7"/>
  <c r="H164" i="7"/>
  <c r="G164" i="7"/>
  <c r="F163" i="7"/>
  <c r="F162" i="7"/>
  <c r="F161" i="7"/>
  <c r="F160" i="7"/>
  <c r="F159" i="7"/>
  <c r="F158" i="7"/>
  <c r="F157" i="7"/>
  <c r="F156" i="7"/>
  <c r="F155" i="7"/>
  <c r="F154" i="7"/>
  <c r="F153" i="7"/>
  <c r="F152" i="7"/>
  <c r="F151" i="7"/>
  <c r="F150" i="7"/>
  <c r="H149" i="7"/>
  <c r="G149" i="7"/>
  <c r="F149" i="7"/>
  <c r="H136" i="7"/>
  <c r="G136" i="7"/>
  <c r="F135" i="7"/>
  <c r="F134" i="7"/>
  <c r="F133" i="7"/>
  <c r="F132" i="7"/>
  <c r="F131" i="7"/>
  <c r="F130" i="7"/>
  <c r="F128" i="7"/>
  <c r="F127" i="7"/>
  <c r="F126" i="7"/>
  <c r="F125" i="7"/>
  <c r="F124" i="7"/>
  <c r="F123" i="7"/>
  <c r="F122" i="7"/>
  <c r="F121" i="7"/>
  <c r="F120" i="7"/>
  <c r="F118" i="7"/>
  <c r="F117" i="7"/>
  <c r="F116" i="7"/>
  <c r="F115" i="7"/>
  <c r="F114" i="7"/>
  <c r="F113" i="7"/>
  <c r="H112" i="7"/>
  <c r="G112" i="7"/>
  <c r="F112" i="7"/>
  <c r="H106" i="7"/>
  <c r="G106" i="7"/>
  <c r="F105" i="7"/>
  <c r="F104" i="7"/>
  <c r="F103" i="7"/>
  <c r="F102" i="7"/>
  <c r="F101" i="7"/>
  <c r="F100" i="7"/>
  <c r="F99" i="7"/>
  <c r="F98" i="7"/>
  <c r="F97" i="7"/>
  <c r="H96" i="7"/>
  <c r="G96" i="7"/>
  <c r="F95" i="7"/>
  <c r="F94" i="7"/>
  <c r="F93" i="7"/>
  <c r="F92" i="7"/>
  <c r="H91" i="7"/>
  <c r="G91" i="7"/>
  <c r="F78" i="7"/>
  <c r="F76" i="7"/>
  <c r="H68" i="7"/>
  <c r="G68" i="7"/>
  <c r="F67" i="7"/>
  <c r="F66" i="7"/>
  <c r="F65" i="7"/>
  <c r="F64" i="7"/>
  <c r="F63" i="7"/>
  <c r="F62" i="7"/>
  <c r="F61" i="7"/>
  <c r="F60" i="7"/>
  <c r="F59" i="7"/>
  <c r="F58" i="7"/>
  <c r="F57" i="7"/>
  <c r="F56" i="7"/>
  <c r="F55" i="7"/>
  <c r="F54" i="7"/>
  <c r="F53" i="7"/>
  <c r="H52" i="7"/>
  <c r="G52" i="7"/>
  <c r="F51" i="7"/>
  <c r="F50" i="7"/>
  <c r="F49" i="7"/>
  <c r="F48" i="7"/>
  <c r="F47" i="7"/>
  <c r="F46" i="7"/>
  <c r="F45" i="7"/>
  <c r="F44" i="7"/>
  <c r="F42" i="7"/>
  <c r="F41" i="7"/>
  <c r="H40" i="7"/>
  <c r="G40" i="7"/>
  <c r="F39" i="7"/>
  <c r="F38" i="7"/>
  <c r="F37" i="7"/>
  <c r="F36" i="7"/>
  <c r="F35" i="7"/>
  <c r="F34" i="7"/>
  <c r="F33" i="7"/>
  <c r="F32" i="7"/>
  <c r="F31" i="7"/>
  <c r="H30" i="7"/>
  <c r="G30" i="7"/>
  <c r="F28" i="7"/>
  <c r="F26" i="7"/>
  <c r="F25" i="7"/>
  <c r="F24" i="7"/>
  <c r="F23" i="7"/>
  <c r="F22" i="7"/>
  <c r="F21" i="7"/>
  <c r="F20" i="7"/>
  <c r="F19" i="7"/>
  <c r="F18" i="7"/>
  <c r="F17" i="7"/>
  <c r="H16" i="7"/>
  <c r="G16" i="7"/>
  <c r="F15" i="7"/>
  <c r="F14" i="7"/>
  <c r="F13" i="7"/>
  <c r="F12" i="7"/>
  <c r="F11" i="7"/>
  <c r="F445" i="7" l="1"/>
  <c r="E445" i="7" s="1"/>
  <c r="F68" i="7"/>
  <c r="F1022" i="7"/>
  <c r="F454" i="7"/>
  <c r="F530" i="7"/>
  <c r="F578" i="7"/>
  <c r="F624" i="7"/>
  <c r="F637" i="7"/>
  <c r="F670" i="7"/>
  <c r="F708" i="7"/>
  <c r="F711" i="7"/>
  <c r="F719" i="7"/>
  <c r="F742" i="7"/>
  <c r="F751" i="7"/>
  <c r="F773" i="7"/>
  <c r="E773" i="7" s="1"/>
  <c r="E805" i="7" s="1"/>
  <c r="F778" i="7"/>
  <c r="F52" i="7"/>
  <c r="F96" i="7"/>
  <c r="F106" i="7"/>
  <c r="F477" i="7"/>
  <c r="E477" i="7" s="1"/>
  <c r="F490" i="7"/>
  <c r="F491" i="7" s="1"/>
  <c r="G513" i="7"/>
  <c r="F542" i="7"/>
  <c r="F554" i="7"/>
  <c r="F564" i="7"/>
  <c r="F574" i="7"/>
  <c r="F588" i="7"/>
  <c r="H593" i="7"/>
  <c r="F619" i="7"/>
  <c r="F690" i="7" s="1"/>
  <c r="F685" i="7"/>
  <c r="F695" i="7"/>
  <c r="F698" i="7"/>
  <c r="G704" i="7"/>
  <c r="F703" i="7"/>
  <c r="F730" i="7"/>
  <c r="F788" i="7"/>
  <c r="F795" i="7"/>
  <c r="G805" i="7"/>
  <c r="F804" i="7"/>
  <c r="F805" i="7" s="1"/>
  <c r="F16" i="7"/>
  <c r="F169" i="7"/>
  <c r="F369" i="7"/>
  <c r="E369" i="7" s="1"/>
  <c r="F376" i="7"/>
  <c r="E376" i="7" s="1"/>
  <c r="H690" i="7"/>
  <c r="G690" i="7"/>
  <c r="H704" i="7"/>
  <c r="H805" i="7"/>
  <c r="F704" i="7"/>
  <c r="F593" i="7"/>
  <c r="H513" i="7"/>
  <c r="E513" i="7"/>
  <c r="G191" i="7"/>
  <c r="H191" i="7"/>
  <c r="G364" i="7"/>
  <c r="F91" i="7"/>
  <c r="F136" i="7"/>
  <c r="F164" i="7"/>
  <c r="F176" i="7"/>
  <c r="H364" i="7"/>
  <c r="F191" i="7"/>
  <c r="F30" i="7"/>
  <c r="F40" i="7"/>
  <c r="H165" i="7"/>
  <c r="G165" i="7"/>
  <c r="D193" i="6"/>
  <c r="C193" i="6"/>
  <c r="D162" i="6"/>
  <c r="G49" i="6"/>
  <c r="F364" i="7" l="1"/>
  <c r="E364" i="7" s="1"/>
  <c r="F513" i="7"/>
  <c r="F165" i="7"/>
  <c r="G952" i="6"/>
  <c r="F952" i="6"/>
  <c r="E951" i="6"/>
  <c r="E950" i="6"/>
  <c r="G949" i="6"/>
  <c r="F949" i="6"/>
  <c r="E948" i="6"/>
  <c r="E947" i="6"/>
  <c r="E946" i="6"/>
  <c r="E945" i="6"/>
  <c r="E944" i="6"/>
  <c r="E943" i="6"/>
  <c r="E942" i="6"/>
  <c r="E941" i="6"/>
  <c r="E940" i="6"/>
  <c r="E939" i="6"/>
  <c r="E938" i="6"/>
  <c r="G937" i="6"/>
  <c r="F937" i="6"/>
  <c r="E936" i="6"/>
  <c r="E935" i="6"/>
  <c r="E934" i="6"/>
  <c r="E933" i="6"/>
  <c r="E932" i="6"/>
  <c r="E931" i="6"/>
  <c r="E930" i="6"/>
  <c r="E929" i="6"/>
  <c r="G928" i="6"/>
  <c r="F928" i="6"/>
  <c r="E927" i="6"/>
  <c r="E926" i="6"/>
  <c r="E925" i="6"/>
  <c r="E924" i="6"/>
  <c r="G923" i="6"/>
  <c r="F923" i="6"/>
  <c r="E922" i="6"/>
  <c r="E921" i="6"/>
  <c r="G920" i="6"/>
  <c r="F920" i="6"/>
  <c r="E919" i="6"/>
  <c r="E918" i="6"/>
  <c r="E917" i="6"/>
  <c r="E916" i="6"/>
  <c r="E915" i="6"/>
  <c r="G914" i="6"/>
  <c r="F914" i="6"/>
  <c r="E913" i="6"/>
  <c r="E912" i="6"/>
  <c r="E911" i="6"/>
  <c r="E910" i="6"/>
  <c r="E909" i="6"/>
  <c r="G877" i="6"/>
  <c r="F877" i="6"/>
  <c r="E877" i="6"/>
  <c r="G870" i="6"/>
  <c r="F870" i="6"/>
  <c r="E870" i="6"/>
  <c r="G868" i="6"/>
  <c r="F868" i="6"/>
  <c r="E868" i="6"/>
  <c r="G866" i="6"/>
  <c r="F866" i="6"/>
  <c r="E866" i="6"/>
  <c r="G864" i="6"/>
  <c r="F864" i="6"/>
  <c r="E864" i="6"/>
  <c r="G858" i="6"/>
  <c r="F858" i="6"/>
  <c r="E858" i="6"/>
  <c r="G850" i="6"/>
  <c r="F850" i="6"/>
  <c r="E850" i="6"/>
  <c r="H842" i="6"/>
  <c r="G842" i="6"/>
  <c r="F842" i="6"/>
  <c r="E842" i="6"/>
  <c r="H838" i="6"/>
  <c r="G838" i="6"/>
  <c r="F838" i="6"/>
  <c r="E838" i="6"/>
  <c r="H834" i="6"/>
  <c r="G834" i="6"/>
  <c r="F834" i="6"/>
  <c r="E834" i="6"/>
  <c r="H832" i="6"/>
  <c r="G832" i="6"/>
  <c r="F832" i="6"/>
  <c r="E832" i="6"/>
  <c r="H829" i="6"/>
  <c r="G829" i="6"/>
  <c r="F829" i="6"/>
  <c r="E829" i="6"/>
  <c r="H827" i="6"/>
  <c r="G827" i="6"/>
  <c r="F827" i="6"/>
  <c r="E827" i="6"/>
  <c r="C817" i="6"/>
  <c r="G802" i="6"/>
  <c r="F802" i="6"/>
  <c r="E802" i="6"/>
  <c r="D802" i="6" s="1"/>
  <c r="G794" i="6"/>
  <c r="F794" i="6"/>
  <c r="E794" i="6"/>
  <c r="D794" i="6" s="1"/>
  <c r="C729" i="6"/>
  <c r="G728" i="6"/>
  <c r="F728" i="6"/>
  <c r="E727" i="6"/>
  <c r="E726" i="6"/>
  <c r="E725" i="6"/>
  <c r="E724" i="6"/>
  <c r="G723" i="6"/>
  <c r="F723" i="6"/>
  <c r="E722" i="6"/>
  <c r="E721" i="6"/>
  <c r="G720" i="6"/>
  <c r="F720" i="6"/>
  <c r="E719" i="6"/>
  <c r="E718" i="6"/>
  <c r="G717" i="6"/>
  <c r="F717" i="6"/>
  <c r="E716" i="6"/>
  <c r="E717" i="6" s="1"/>
  <c r="G709" i="6"/>
  <c r="F709" i="6"/>
  <c r="E709" i="6"/>
  <c r="G705" i="6"/>
  <c r="F705" i="6"/>
  <c r="E704" i="6"/>
  <c r="E703" i="6"/>
  <c r="E702" i="6"/>
  <c r="E701" i="6"/>
  <c r="E700" i="6"/>
  <c r="E699" i="6"/>
  <c r="E698" i="6"/>
  <c r="E697" i="6"/>
  <c r="E696" i="6"/>
  <c r="E695" i="6"/>
  <c r="E694" i="6"/>
  <c r="E693" i="6"/>
  <c r="E692" i="6"/>
  <c r="E691" i="6"/>
  <c r="G690" i="6"/>
  <c r="F690" i="6"/>
  <c r="E689" i="6"/>
  <c r="E688" i="6"/>
  <c r="E686" i="6"/>
  <c r="E685" i="6"/>
  <c r="E684" i="6"/>
  <c r="E683" i="6"/>
  <c r="E682" i="6"/>
  <c r="E681" i="6"/>
  <c r="E680" i="6"/>
  <c r="E679" i="6"/>
  <c r="E678" i="6"/>
  <c r="E677" i="6"/>
  <c r="E676" i="6"/>
  <c r="E675" i="6"/>
  <c r="E674" i="6"/>
  <c r="E673" i="6"/>
  <c r="E672" i="6"/>
  <c r="E671" i="6"/>
  <c r="E670" i="6"/>
  <c r="E669" i="6"/>
  <c r="E668" i="6"/>
  <c r="E667" i="6"/>
  <c r="E666" i="6"/>
  <c r="E665" i="6"/>
  <c r="E664" i="6"/>
  <c r="E663" i="6"/>
  <c r="E662" i="6"/>
  <c r="E661" i="6"/>
  <c r="E660" i="6"/>
  <c r="E659" i="6"/>
  <c r="E658" i="6"/>
  <c r="G657" i="6"/>
  <c r="F657" i="6"/>
  <c r="E656" i="6"/>
  <c r="E655" i="6"/>
  <c r="E654" i="6"/>
  <c r="E653" i="6"/>
  <c r="E652" i="6"/>
  <c r="E651" i="6"/>
  <c r="E650" i="6"/>
  <c r="E649" i="6"/>
  <c r="E648" i="6"/>
  <c r="E647" i="6"/>
  <c r="E646" i="6"/>
  <c r="E645" i="6"/>
  <c r="G644" i="6"/>
  <c r="F644" i="6"/>
  <c r="E643" i="6"/>
  <c r="E642" i="6"/>
  <c r="E641" i="6"/>
  <c r="E640" i="6"/>
  <c r="G639" i="6"/>
  <c r="F639" i="6"/>
  <c r="E638" i="6"/>
  <c r="E637" i="6"/>
  <c r="E636" i="6"/>
  <c r="E635" i="6"/>
  <c r="E634" i="6"/>
  <c r="E633" i="6"/>
  <c r="E632" i="6"/>
  <c r="E631" i="6"/>
  <c r="E630" i="6"/>
  <c r="E629" i="6"/>
  <c r="E628" i="6"/>
  <c r="E627" i="6"/>
  <c r="E626" i="6"/>
  <c r="E625" i="6"/>
  <c r="E624" i="6"/>
  <c r="E623" i="6"/>
  <c r="E622" i="6"/>
  <c r="E621" i="6"/>
  <c r="E620" i="6"/>
  <c r="E619" i="6"/>
  <c r="E618" i="6"/>
  <c r="E617" i="6"/>
  <c r="E616" i="6"/>
  <c r="E615" i="6"/>
  <c r="E614" i="6"/>
  <c r="G607" i="6"/>
  <c r="E606" i="6"/>
  <c r="E607" i="6" s="1"/>
  <c r="G605" i="6"/>
  <c r="E604" i="6"/>
  <c r="E605" i="6" s="1"/>
  <c r="G603" i="6"/>
  <c r="E602" i="6"/>
  <c r="E601" i="6"/>
  <c r="E600" i="6"/>
  <c r="E599" i="6"/>
  <c r="E598" i="6"/>
  <c r="E597" i="6"/>
  <c r="E596" i="6"/>
  <c r="E595" i="6"/>
  <c r="E594" i="6"/>
  <c r="G593" i="6"/>
  <c r="E592" i="6"/>
  <c r="E591" i="6"/>
  <c r="E590" i="6"/>
  <c r="G589" i="6"/>
  <c r="E588" i="6"/>
  <c r="E587" i="6"/>
  <c r="E586" i="6"/>
  <c r="E585" i="6"/>
  <c r="E584" i="6"/>
  <c r="E583" i="6"/>
  <c r="E582" i="6"/>
  <c r="E581" i="6"/>
  <c r="E580" i="6"/>
  <c r="G579" i="6"/>
  <c r="E578" i="6"/>
  <c r="E577" i="6"/>
  <c r="E576" i="6"/>
  <c r="E575" i="6"/>
  <c r="E574" i="6"/>
  <c r="E573" i="6"/>
  <c r="E572" i="6"/>
  <c r="E571" i="6"/>
  <c r="E570" i="6"/>
  <c r="G569" i="6"/>
  <c r="E568" i="6"/>
  <c r="E567" i="6"/>
  <c r="E566" i="6"/>
  <c r="E565" i="6"/>
  <c r="E564" i="6"/>
  <c r="E563" i="6"/>
  <c r="E562" i="6"/>
  <c r="E561" i="6"/>
  <c r="E560" i="6"/>
  <c r="E559" i="6"/>
  <c r="E558" i="6"/>
  <c r="G557" i="6"/>
  <c r="E556" i="6"/>
  <c r="E555" i="6"/>
  <c r="E554" i="6"/>
  <c r="E553" i="6"/>
  <c r="E552" i="6"/>
  <c r="E551" i="6"/>
  <c r="E550" i="6"/>
  <c r="E549" i="6"/>
  <c r="E548" i="6"/>
  <c r="E547" i="6"/>
  <c r="E546" i="6"/>
  <c r="G545" i="6"/>
  <c r="E544" i="6"/>
  <c r="E543" i="6"/>
  <c r="E542" i="6"/>
  <c r="E541" i="6"/>
  <c r="E540" i="6"/>
  <c r="E539" i="6"/>
  <c r="E538" i="6"/>
  <c r="E537" i="6"/>
  <c r="E536" i="6"/>
  <c r="E535" i="6"/>
  <c r="E534" i="6"/>
  <c r="E533" i="6"/>
  <c r="E532" i="6"/>
  <c r="E531" i="6"/>
  <c r="E530" i="6"/>
  <c r="E529" i="6"/>
  <c r="G371" i="6"/>
  <c r="F371" i="6"/>
  <c r="E371" i="6"/>
  <c r="G350" i="6"/>
  <c r="F350" i="6"/>
  <c r="E350" i="6"/>
  <c r="G326" i="6"/>
  <c r="F326" i="6"/>
  <c r="E326" i="6"/>
  <c r="G298" i="6"/>
  <c r="F298" i="6"/>
  <c r="E298" i="6"/>
  <c r="G287" i="6"/>
  <c r="F287" i="6"/>
  <c r="E287" i="6"/>
  <c r="G278" i="6"/>
  <c r="F278" i="6"/>
  <c r="E278" i="6"/>
  <c r="G267" i="6"/>
  <c r="F267" i="6"/>
  <c r="E267" i="6"/>
  <c r="G261" i="6"/>
  <c r="F261" i="6"/>
  <c r="E261" i="6"/>
  <c r="G214" i="6"/>
  <c r="F214" i="6"/>
  <c r="E214" i="6"/>
  <c r="G205" i="6"/>
  <c r="E205" i="6"/>
  <c r="G192" i="6"/>
  <c r="F192" i="6"/>
  <c r="E192" i="6"/>
  <c r="G189" i="6"/>
  <c r="F189" i="6"/>
  <c r="E189" i="6"/>
  <c r="G187" i="6"/>
  <c r="F187" i="6"/>
  <c r="E186" i="6"/>
  <c r="E187" i="6" s="1"/>
  <c r="G185" i="6"/>
  <c r="F185" i="6"/>
  <c r="E185" i="6"/>
  <c r="G183" i="6"/>
  <c r="F183" i="6"/>
  <c r="E183" i="6"/>
  <c r="G180" i="6"/>
  <c r="F180" i="6"/>
  <c r="E179" i="6"/>
  <c r="E180" i="6" s="1"/>
  <c r="G178" i="6"/>
  <c r="F178" i="6"/>
  <c r="E176" i="6"/>
  <c r="E175" i="6"/>
  <c r="E174" i="6"/>
  <c r="G173" i="6"/>
  <c r="F173" i="6"/>
  <c r="E172" i="6"/>
  <c r="E173" i="6" s="1"/>
  <c r="G171" i="6"/>
  <c r="F171" i="6"/>
  <c r="E170" i="6"/>
  <c r="E169" i="6"/>
  <c r="E168" i="6"/>
  <c r="G161" i="6"/>
  <c r="F161" i="6"/>
  <c r="E160" i="6"/>
  <c r="E159" i="6"/>
  <c r="E158" i="6"/>
  <c r="E157" i="6"/>
  <c r="E156" i="6"/>
  <c r="E155" i="6"/>
  <c r="E154" i="6"/>
  <c r="E153" i="6"/>
  <c r="E152" i="6"/>
  <c r="E151" i="6"/>
  <c r="E150" i="6"/>
  <c r="E149" i="6"/>
  <c r="E148" i="6"/>
  <c r="E147" i="6"/>
  <c r="G146" i="6"/>
  <c r="F146" i="6"/>
  <c r="E146" i="6"/>
  <c r="G133" i="6"/>
  <c r="F133" i="6"/>
  <c r="E132" i="6"/>
  <c r="E131" i="6"/>
  <c r="E130" i="6"/>
  <c r="E129" i="6"/>
  <c r="E128" i="6"/>
  <c r="E127" i="6"/>
  <c r="E125" i="6"/>
  <c r="E124" i="6"/>
  <c r="E123" i="6"/>
  <c r="E122" i="6"/>
  <c r="E121" i="6"/>
  <c r="E120" i="6"/>
  <c r="E119" i="6"/>
  <c r="E118" i="6"/>
  <c r="E117" i="6"/>
  <c r="E115" i="6"/>
  <c r="E114" i="6"/>
  <c r="E113" i="6"/>
  <c r="E112" i="6"/>
  <c r="E111" i="6"/>
  <c r="E110" i="6"/>
  <c r="G109" i="6"/>
  <c r="F109" i="6"/>
  <c r="E109" i="6"/>
  <c r="G103" i="6"/>
  <c r="F103" i="6"/>
  <c r="E102" i="6"/>
  <c r="E101" i="6"/>
  <c r="E100" i="6"/>
  <c r="E99" i="6"/>
  <c r="E98" i="6"/>
  <c r="E97" i="6"/>
  <c r="E96" i="6"/>
  <c r="E95" i="6"/>
  <c r="E94" i="6"/>
  <c r="G93" i="6"/>
  <c r="F93" i="6"/>
  <c r="E92" i="6"/>
  <c r="E91" i="6"/>
  <c r="E90" i="6"/>
  <c r="E89" i="6"/>
  <c r="G88" i="6"/>
  <c r="F88" i="6"/>
  <c r="E75" i="6"/>
  <c r="E73" i="6"/>
  <c r="G65" i="6"/>
  <c r="F65" i="6"/>
  <c r="E64" i="6"/>
  <c r="E63" i="6"/>
  <c r="E62" i="6"/>
  <c r="E61" i="6"/>
  <c r="E60" i="6"/>
  <c r="E59" i="6"/>
  <c r="E58" i="6"/>
  <c r="E57" i="6"/>
  <c r="E56" i="6"/>
  <c r="E55" i="6"/>
  <c r="E54" i="6"/>
  <c r="E53" i="6"/>
  <c r="E52" i="6"/>
  <c r="E51" i="6"/>
  <c r="E50" i="6"/>
  <c r="F49" i="6"/>
  <c r="E48" i="6"/>
  <c r="E47" i="6"/>
  <c r="E46" i="6"/>
  <c r="E45" i="6"/>
  <c r="E44" i="6"/>
  <c r="E43" i="6"/>
  <c r="E42" i="6"/>
  <c r="E41" i="6"/>
  <c r="E39" i="6"/>
  <c r="E38" i="6"/>
  <c r="G37" i="6"/>
  <c r="F37" i="6"/>
  <c r="E36" i="6"/>
  <c r="E35" i="6"/>
  <c r="E34" i="6"/>
  <c r="E33" i="6"/>
  <c r="E32" i="6"/>
  <c r="E31" i="6"/>
  <c r="E30" i="6"/>
  <c r="E29" i="6"/>
  <c r="E28" i="6"/>
  <c r="G27" i="6"/>
  <c r="F27" i="6"/>
  <c r="E25" i="6"/>
  <c r="E23" i="6"/>
  <c r="E22" i="6"/>
  <c r="E21" i="6"/>
  <c r="E20" i="6"/>
  <c r="E19" i="6"/>
  <c r="E18" i="6"/>
  <c r="E17" i="6"/>
  <c r="E16" i="6"/>
  <c r="E15" i="6"/>
  <c r="E14" i="6"/>
  <c r="G13" i="6"/>
  <c r="F13" i="6"/>
  <c r="E12" i="6"/>
  <c r="E11" i="6"/>
  <c r="E10" i="6"/>
  <c r="E9" i="6"/>
  <c r="E8" i="6"/>
  <c r="G953" i="6" l="1"/>
  <c r="F953" i="6"/>
  <c r="E903" i="6"/>
  <c r="G903" i="6"/>
  <c r="F903" i="6"/>
  <c r="F843" i="6"/>
  <c r="H843" i="6"/>
  <c r="E843" i="6"/>
  <c r="G843" i="6"/>
  <c r="D817" i="6"/>
  <c r="G817" i="6"/>
  <c r="F817" i="6"/>
  <c r="F729" i="6"/>
  <c r="G729" i="6"/>
  <c r="G710" i="6"/>
  <c r="F710" i="6"/>
  <c r="E914" i="6"/>
  <c r="G608" i="6"/>
  <c r="E639" i="6"/>
  <c r="G193" i="6"/>
  <c r="F193" i="6"/>
  <c r="F162" i="6"/>
  <c r="E952" i="6"/>
  <c r="G162" i="6"/>
  <c r="E569" i="6"/>
  <c r="E579" i="6"/>
  <c r="E589" i="6"/>
  <c r="E103" i="6"/>
  <c r="E705" i="6"/>
  <c r="E657" i="6"/>
  <c r="E720" i="6"/>
  <c r="E949" i="6"/>
  <c r="E88" i="6"/>
  <c r="E171" i="6"/>
  <c r="E728" i="6"/>
  <c r="E27" i="6"/>
  <c r="E49" i="6"/>
  <c r="E93" i="6"/>
  <c r="E161" i="6"/>
  <c r="G372" i="6"/>
  <c r="E723" i="6"/>
  <c r="E13" i="6"/>
  <c r="E65" i="6"/>
  <c r="E133" i="6"/>
  <c r="E178" i="6"/>
  <c r="F372" i="6"/>
  <c r="E545" i="6"/>
  <c r="E557" i="6"/>
  <c r="E593" i="6"/>
  <c r="E603" i="6"/>
  <c r="E690" i="6"/>
  <c r="C965" i="6"/>
  <c r="E817" i="6"/>
  <c r="E920" i="6"/>
  <c r="E923" i="6"/>
  <c r="E928" i="6"/>
  <c r="E937" i="6"/>
  <c r="E37" i="6"/>
  <c r="E644" i="6"/>
  <c r="E953" i="6" l="1"/>
  <c r="E729" i="6"/>
  <c r="E710" i="6"/>
  <c r="E608" i="6"/>
  <c r="E193" i="6"/>
  <c r="E162" i="6"/>
  <c r="E372" i="6"/>
  <c r="D372" i="6" s="1"/>
  <c r="G965" i="6"/>
  <c r="F965" i="6"/>
  <c r="D965" i="6" l="1"/>
  <c r="E965" i="6"/>
  <c r="M25" i="3" l="1"/>
  <c r="N25" i="3" s="1"/>
  <c r="N29" i="3" s="1"/>
  <c r="S29" i="3"/>
  <c r="C29" i="3"/>
  <c r="K29" i="3"/>
  <c r="L29" i="3"/>
  <c r="O29" i="3"/>
  <c r="P29" i="3"/>
  <c r="Q29" i="3"/>
  <c r="I28" i="3"/>
  <c r="J28" i="3" s="1"/>
  <c r="I27" i="3"/>
  <c r="J27" i="3" s="1"/>
  <c r="I26" i="3"/>
  <c r="J26" i="3" s="1"/>
  <c r="I25" i="3"/>
  <c r="J25" i="3" s="1"/>
  <c r="I21" i="3"/>
  <c r="J21" i="3" s="1"/>
  <c r="I20" i="3"/>
  <c r="J20" i="3" s="1"/>
  <c r="I19" i="3"/>
  <c r="J19" i="3" s="1"/>
  <c r="I17" i="3"/>
  <c r="J17" i="3" s="1"/>
  <c r="I16" i="3"/>
  <c r="J16" i="3" s="1"/>
  <c r="I15" i="3"/>
  <c r="J15" i="3" s="1"/>
  <c r="A16" i="3"/>
  <c r="A17" i="3" s="1"/>
  <c r="A18" i="3" s="1"/>
  <c r="A19" i="3" s="1"/>
  <c r="A20" i="3" s="1"/>
  <c r="A21" i="3" s="1"/>
  <c r="A22" i="3" s="1"/>
  <c r="A23" i="3" s="1"/>
  <c r="A24" i="3" s="1"/>
  <c r="A25" i="3" s="1"/>
  <c r="A26" i="3" s="1"/>
  <c r="A27" i="3" s="1"/>
  <c r="M29" i="3" l="1"/>
  <c r="R29" i="3"/>
  <c r="C171" i="5"/>
  <c r="I170" i="5"/>
  <c r="I171" i="5" s="1"/>
  <c r="H170" i="5"/>
  <c r="H171" i="5" s="1"/>
  <c r="G170" i="5"/>
  <c r="G171" i="5" s="1"/>
  <c r="F170" i="5"/>
  <c r="F171" i="5" s="1"/>
  <c r="E170" i="5"/>
  <c r="E171" i="5" s="1"/>
  <c r="D170" i="5" l="1"/>
  <c r="D171" i="5" s="1"/>
  <c r="C242" i="5"/>
  <c r="G241" i="5"/>
  <c r="F241" i="5"/>
  <c r="E241" i="5"/>
  <c r="H240" i="5"/>
  <c r="I240" i="5" s="1"/>
  <c r="H239" i="5"/>
  <c r="I239" i="5" s="1"/>
  <c r="H238" i="5"/>
  <c r="I238" i="5" s="1"/>
  <c r="H237" i="5"/>
  <c r="I237" i="5" s="1"/>
  <c r="H236" i="5"/>
  <c r="I236" i="5" s="1"/>
  <c r="H235" i="5"/>
  <c r="I235" i="5" s="1"/>
  <c r="H234" i="5"/>
  <c r="I234" i="5" s="1"/>
  <c r="H233" i="5"/>
  <c r="I233" i="5" s="1"/>
  <c r="H232" i="5"/>
  <c r="I232" i="5" s="1"/>
  <c r="H231" i="5"/>
  <c r="I231" i="5" s="1"/>
  <c r="H230" i="5"/>
  <c r="I230" i="5" s="1"/>
  <c r="H229" i="5"/>
  <c r="I229" i="5" s="1"/>
  <c r="A229" i="5"/>
  <c r="A230" i="5" s="1"/>
  <c r="A231" i="5" s="1"/>
  <c r="A232" i="5" s="1"/>
  <c r="A233" i="5" s="1"/>
  <c r="A234" i="5" s="1"/>
  <c r="A235" i="5" s="1"/>
  <c r="A236" i="5" s="1"/>
  <c r="A237" i="5" s="1"/>
  <c r="A238" i="5" s="1"/>
  <c r="A239" i="5" s="1"/>
  <c r="A240" i="5" s="1"/>
  <c r="H228" i="5"/>
  <c r="G227" i="5"/>
  <c r="F227" i="5"/>
  <c r="E227" i="5"/>
  <c r="D227" i="5" s="1"/>
  <c r="H226" i="5"/>
  <c r="I226" i="5" s="1"/>
  <c r="H225" i="5"/>
  <c r="I225" i="5" s="1"/>
  <c r="H224" i="5"/>
  <c r="I224" i="5" s="1"/>
  <c r="H223" i="5"/>
  <c r="I223" i="5" s="1"/>
  <c r="H222" i="5"/>
  <c r="I222" i="5" s="1"/>
  <c r="H221" i="5"/>
  <c r="I221" i="5" s="1"/>
  <c r="A221" i="5"/>
  <c r="A222" i="5" s="1"/>
  <c r="A223" i="5" s="1"/>
  <c r="A224" i="5" s="1"/>
  <c r="A225" i="5" s="1"/>
  <c r="A226" i="5" s="1"/>
  <c r="H220" i="5"/>
  <c r="I220" i="5" s="1"/>
  <c r="G219" i="5"/>
  <c r="F219" i="5"/>
  <c r="H218" i="5"/>
  <c r="I218" i="5" s="1"/>
  <c r="H217" i="5"/>
  <c r="I217" i="5" s="1"/>
  <c r="H216" i="5"/>
  <c r="I216" i="5" s="1"/>
  <c r="I215" i="5"/>
  <c r="H215" i="5"/>
  <c r="E215" i="5"/>
  <c r="E219" i="5" s="1"/>
  <c r="D219" i="5" s="1"/>
  <c r="A215" i="5"/>
  <c r="A216" i="5" s="1"/>
  <c r="A217" i="5" s="1"/>
  <c r="A218" i="5" s="1"/>
  <c r="I214" i="5"/>
  <c r="H214" i="5"/>
  <c r="C208" i="5"/>
  <c r="I207" i="5"/>
  <c r="H207" i="5"/>
  <c r="G207" i="5"/>
  <c r="F207" i="5"/>
  <c r="E206" i="5"/>
  <c r="E205" i="5"/>
  <c r="E204" i="5"/>
  <c r="E203" i="5"/>
  <c r="E202" i="5"/>
  <c r="I201" i="5"/>
  <c r="H201" i="5"/>
  <c r="G201" i="5"/>
  <c r="F201" i="5"/>
  <c r="E200" i="5"/>
  <c r="E199" i="5"/>
  <c r="E198" i="5"/>
  <c r="E197" i="5"/>
  <c r="E196" i="5"/>
  <c r="E195" i="5"/>
  <c r="E194" i="5"/>
  <c r="A194" i="5"/>
  <c r="A195" i="5" s="1"/>
  <c r="A196" i="5" s="1"/>
  <c r="A197" i="5" s="1"/>
  <c r="A198" i="5" s="1"/>
  <c r="A199" i="5" s="1"/>
  <c r="A200" i="5" s="1"/>
  <c r="E193" i="5"/>
  <c r="I192" i="5"/>
  <c r="H192" i="5"/>
  <c r="G192" i="5"/>
  <c r="F192" i="5"/>
  <c r="E191" i="5"/>
  <c r="E192" i="5" s="1"/>
  <c r="D192" i="5" s="1"/>
  <c r="I190" i="5"/>
  <c r="H190" i="5"/>
  <c r="G190" i="5"/>
  <c r="F190" i="5"/>
  <c r="E190" i="5"/>
  <c r="D190" i="5" s="1"/>
  <c r="A187" i="5"/>
  <c r="A188" i="5" s="1"/>
  <c r="A189" i="5" s="1"/>
  <c r="I185" i="5"/>
  <c r="H185" i="5"/>
  <c r="G185" i="5"/>
  <c r="F185" i="5"/>
  <c r="E185" i="5"/>
  <c r="D185" i="5" s="1"/>
  <c r="A179" i="5"/>
  <c r="A180" i="5" s="1"/>
  <c r="A181" i="5" s="1"/>
  <c r="A182" i="5" s="1"/>
  <c r="A183" i="5" s="1"/>
  <c r="A184" i="5" s="1"/>
  <c r="C153" i="5"/>
  <c r="I152" i="5"/>
  <c r="H152" i="5"/>
  <c r="G152" i="5"/>
  <c r="F152" i="5"/>
  <c r="E151" i="5"/>
  <c r="E152" i="5" s="1"/>
  <c r="I150" i="5"/>
  <c r="H150" i="5"/>
  <c r="G150" i="5"/>
  <c r="F150" i="5"/>
  <c r="E149" i="5"/>
  <c r="E148" i="5"/>
  <c r="E147" i="5"/>
  <c r="E146" i="5"/>
  <c r="E145" i="5"/>
  <c r="E144" i="5"/>
  <c r="E143" i="5"/>
  <c r="E142" i="5"/>
  <c r="E141" i="5"/>
  <c r="E140" i="5"/>
  <c r="E139" i="5"/>
  <c r="E138" i="5"/>
  <c r="E137" i="5"/>
  <c r="E136" i="5"/>
  <c r="E135" i="5"/>
  <c r="E134" i="5"/>
  <c r="E133" i="5"/>
  <c r="A133" i="5"/>
  <c r="A134" i="5" s="1"/>
  <c r="A135" i="5" s="1"/>
  <c r="A136" i="5" s="1"/>
  <c r="A137" i="5" s="1"/>
  <c r="A138" i="5" s="1"/>
  <c r="A139" i="5" s="1"/>
  <c r="A140" i="5" s="1"/>
  <c r="A141" i="5" s="1"/>
  <c r="A142" i="5" s="1"/>
  <c r="A143" i="5" s="1"/>
  <c r="A144" i="5" s="1"/>
  <c r="A145" i="5" s="1"/>
  <c r="A146" i="5" s="1"/>
  <c r="A147" i="5" s="1"/>
  <c r="A148" i="5" s="1"/>
  <c r="A149" i="5" s="1"/>
  <c r="E132" i="5"/>
  <c r="I131" i="5"/>
  <c r="H131" i="5"/>
  <c r="G131" i="5"/>
  <c r="F131" i="5"/>
  <c r="E130" i="5"/>
  <c r="E129" i="5"/>
  <c r="E128" i="5"/>
  <c r="E127" i="5"/>
  <c r="E126" i="5"/>
  <c r="E125" i="5"/>
  <c r="E124" i="5"/>
  <c r="E123" i="5"/>
  <c r="E122" i="5"/>
  <c r="E121" i="5"/>
  <c r="E120" i="5"/>
  <c r="E119" i="5"/>
  <c r="A119" i="5"/>
  <c r="A120" i="5" s="1"/>
  <c r="A121" i="5" s="1"/>
  <c r="A122" i="5" s="1"/>
  <c r="A123" i="5" s="1"/>
  <c r="A124" i="5" s="1"/>
  <c r="A125" i="5" s="1"/>
  <c r="A126" i="5" s="1"/>
  <c r="A127" i="5" s="1"/>
  <c r="A128" i="5" s="1"/>
  <c r="A129" i="5" s="1"/>
  <c r="A130" i="5" s="1"/>
  <c r="I117" i="5"/>
  <c r="H117" i="5"/>
  <c r="G117" i="5"/>
  <c r="F117" i="5"/>
  <c r="E116" i="5"/>
  <c r="E115" i="5"/>
  <c r="E114" i="5"/>
  <c r="E113" i="5"/>
  <c r="E112" i="5"/>
  <c r="E111" i="5"/>
  <c r="E110" i="5"/>
  <c r="E109" i="5"/>
  <c r="E108" i="5"/>
  <c r="E107" i="5"/>
  <c r="E106" i="5"/>
  <c r="E105" i="5"/>
  <c r="E104" i="5"/>
  <c r="E103" i="5"/>
  <c r="A103" i="5"/>
  <c r="A104" i="5" s="1"/>
  <c r="A105" i="5" s="1"/>
  <c r="A106" i="5" s="1"/>
  <c r="A107" i="5" s="1"/>
  <c r="A108" i="5" s="1"/>
  <c r="A109" i="5" s="1"/>
  <c r="A110" i="5" s="1"/>
  <c r="A111" i="5" s="1"/>
  <c r="A112" i="5" s="1"/>
  <c r="A113" i="5" s="1"/>
  <c r="A114" i="5" s="1"/>
  <c r="A115" i="5" s="1"/>
  <c r="A116" i="5" s="1"/>
  <c r="E102" i="5"/>
  <c r="N101" i="5"/>
  <c r="M101" i="5"/>
  <c r="K101" i="5"/>
  <c r="J101" i="5" s="1"/>
  <c r="I101" i="5"/>
  <c r="H101" i="5"/>
  <c r="G101" i="5"/>
  <c r="F101" i="5"/>
  <c r="E97" i="5"/>
  <c r="E96" i="5"/>
  <c r="A96" i="5"/>
  <c r="A97" i="5" s="1"/>
  <c r="A98" i="5" s="1"/>
  <c r="A99" i="5" s="1"/>
  <c r="A100" i="5" s="1"/>
  <c r="E95" i="5"/>
  <c r="I94" i="5"/>
  <c r="H94" i="5"/>
  <c r="G94" i="5"/>
  <c r="F94" i="5"/>
  <c r="E93" i="5"/>
  <c r="E92" i="5"/>
  <c r="E91" i="5"/>
  <c r="E90" i="5"/>
  <c r="E89" i="5"/>
  <c r="E88" i="5"/>
  <c r="E87" i="5"/>
  <c r="A87" i="5"/>
  <c r="A88" i="5" s="1"/>
  <c r="A89" i="5" s="1"/>
  <c r="A90" i="5" s="1"/>
  <c r="A91" i="5" s="1"/>
  <c r="A92" i="5" s="1"/>
  <c r="A93" i="5" s="1"/>
  <c r="E86" i="5"/>
  <c r="I85" i="5"/>
  <c r="H85" i="5"/>
  <c r="G85" i="5"/>
  <c r="F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A21" i="5"/>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E20" i="5"/>
  <c r="N19" i="5"/>
  <c r="M19" i="5"/>
  <c r="L19" i="5"/>
  <c r="K19" i="5"/>
  <c r="J19" i="5"/>
  <c r="I19" i="5"/>
  <c r="H19" i="5"/>
  <c r="G19" i="5"/>
  <c r="F19" i="5"/>
  <c r="E18" i="5"/>
  <c r="E17" i="5"/>
  <c r="E16" i="5"/>
  <c r="E15" i="5"/>
  <c r="E14" i="5"/>
  <c r="A14" i="5"/>
  <c r="A15" i="5" s="1"/>
  <c r="A16" i="5" s="1"/>
  <c r="A17" i="5" s="1"/>
  <c r="A18" i="5" s="1"/>
  <c r="E13" i="5"/>
  <c r="N12" i="5"/>
  <c r="M12" i="5"/>
  <c r="L12" i="5"/>
  <c r="K12" i="5"/>
  <c r="J12" i="5" s="1"/>
  <c r="I12" i="5"/>
  <c r="H12" i="5"/>
  <c r="G12" i="5"/>
  <c r="F12" i="5"/>
  <c r="E11" i="5"/>
  <c r="E10" i="5"/>
  <c r="E9" i="5"/>
  <c r="E8" i="5"/>
  <c r="C243" i="5" l="1"/>
  <c r="F242" i="5"/>
  <c r="E207" i="5"/>
  <c r="G208" i="5"/>
  <c r="M153" i="5"/>
  <c r="M243" i="5" s="1"/>
  <c r="H227" i="5"/>
  <c r="G153" i="5"/>
  <c r="I153" i="5"/>
  <c r="E201" i="5"/>
  <c r="D201" i="5" s="1"/>
  <c r="I208" i="5"/>
  <c r="E242" i="5"/>
  <c r="G242" i="5"/>
  <c r="E101" i="5"/>
  <c r="D101" i="5" s="1"/>
  <c r="E131" i="5"/>
  <c r="D131" i="5" s="1"/>
  <c r="E150" i="5"/>
  <c r="D150" i="5" s="1"/>
  <c r="E117" i="5"/>
  <c r="D117" i="5" s="1"/>
  <c r="E85" i="5"/>
  <c r="D85" i="5" s="1"/>
  <c r="E12" i="5"/>
  <c r="D12" i="5" s="1"/>
  <c r="E19" i="5"/>
  <c r="D19" i="5" s="1"/>
  <c r="E94" i="5"/>
  <c r="D94" i="5" s="1"/>
  <c r="D242" i="5"/>
  <c r="L153" i="5"/>
  <c r="L243" i="5" s="1"/>
  <c r="J153" i="5"/>
  <c r="J243" i="5" s="1"/>
  <c r="N153" i="5"/>
  <c r="N243" i="5" s="1"/>
  <c r="F153" i="5"/>
  <c r="H153" i="5"/>
  <c r="K153" i="5"/>
  <c r="K243" i="5" s="1"/>
  <c r="F208" i="5"/>
  <c r="H208" i="5"/>
  <c r="H219" i="5"/>
  <c r="D152" i="5"/>
  <c r="I219" i="5"/>
  <c r="I227" i="5"/>
  <c r="H241" i="5"/>
  <c r="I228" i="5"/>
  <c r="I241" i="5" s="1"/>
  <c r="F94" i="4"/>
  <c r="G94" i="4"/>
  <c r="H94" i="4"/>
  <c r="I94" i="4"/>
  <c r="F85" i="4"/>
  <c r="G85" i="4"/>
  <c r="H85" i="4"/>
  <c r="I85" i="4"/>
  <c r="E84" i="4"/>
  <c r="G243" i="5" l="1"/>
  <c r="F243" i="5"/>
  <c r="E208" i="5"/>
  <c r="I242" i="5"/>
  <c r="I243" i="5" s="1"/>
  <c r="D207" i="5"/>
  <c r="D208" i="5" s="1"/>
  <c r="H242" i="5"/>
  <c r="H243" i="5" s="1"/>
  <c r="D153" i="5"/>
  <c r="E153" i="5"/>
  <c r="L12" i="4"/>
  <c r="F201" i="4"/>
  <c r="G201" i="4"/>
  <c r="C153" i="4"/>
  <c r="F152" i="4"/>
  <c r="G152" i="4"/>
  <c r="H152" i="4"/>
  <c r="I152" i="4"/>
  <c r="E151" i="4"/>
  <c r="E152" i="4" s="1"/>
  <c r="D152" i="4" s="1"/>
  <c r="F150" i="4"/>
  <c r="G150" i="4"/>
  <c r="H150" i="4"/>
  <c r="I150" i="4"/>
  <c r="E149" i="4"/>
  <c r="E148" i="4"/>
  <c r="E147" i="4"/>
  <c r="E146" i="4"/>
  <c r="E145" i="4"/>
  <c r="E144" i="4"/>
  <c r="E143" i="4"/>
  <c r="E142" i="4"/>
  <c r="E141" i="4"/>
  <c r="E140" i="4"/>
  <c r="E139" i="4"/>
  <c r="E138" i="4"/>
  <c r="E137" i="4"/>
  <c r="E136" i="4"/>
  <c r="E135" i="4"/>
  <c r="E134" i="4"/>
  <c r="E133" i="4"/>
  <c r="E132" i="4"/>
  <c r="E150" i="4" s="1"/>
  <c r="F131" i="4"/>
  <c r="G131" i="4"/>
  <c r="H131" i="4"/>
  <c r="I131" i="4"/>
  <c r="A119" i="4"/>
  <c r="E93" i="4"/>
  <c r="E92" i="4"/>
  <c r="E91" i="4"/>
  <c r="E90" i="4"/>
  <c r="E89" i="4"/>
  <c r="E88" i="4"/>
  <c r="E87" i="4"/>
  <c r="E86"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94" i="4" l="1"/>
  <c r="D243" i="5"/>
  <c r="E243" i="5"/>
  <c r="E85" i="4"/>
  <c r="D29" i="3"/>
  <c r="C224" i="4"/>
  <c r="F209" i="4"/>
  <c r="G209" i="4"/>
  <c r="E209" i="4"/>
  <c r="D209" i="4" s="1"/>
  <c r="H211" i="4"/>
  <c r="I211" i="4" s="1"/>
  <c r="H212" i="4"/>
  <c r="I212" i="4" s="1"/>
  <c r="H213" i="4"/>
  <c r="I213" i="4" s="1"/>
  <c r="H214" i="4"/>
  <c r="I214" i="4" s="1"/>
  <c r="H215" i="4"/>
  <c r="I215" i="4" s="1"/>
  <c r="H216" i="4"/>
  <c r="I216" i="4" s="1"/>
  <c r="H217" i="4"/>
  <c r="I217" i="4" s="1"/>
  <c r="H218" i="4"/>
  <c r="I218" i="4" s="1"/>
  <c r="H219" i="4"/>
  <c r="I219" i="4" s="1"/>
  <c r="H220" i="4"/>
  <c r="I220" i="4" s="1"/>
  <c r="H221" i="4"/>
  <c r="I221" i="4" s="1"/>
  <c r="H222" i="4"/>
  <c r="I222" i="4" s="1"/>
  <c r="H205" i="4"/>
  <c r="I205" i="4" s="1"/>
  <c r="H206" i="4"/>
  <c r="I206" i="4" s="1"/>
  <c r="H207" i="4"/>
  <c r="I207" i="4" s="1"/>
  <c r="H208" i="4"/>
  <c r="H203" i="4"/>
  <c r="I203" i="4" s="1"/>
  <c r="H210" i="4"/>
  <c r="I210" i="4" s="1"/>
  <c r="H204" i="4"/>
  <c r="I204" i="4" s="1"/>
  <c r="H202" i="4"/>
  <c r="I202" i="4" s="1"/>
  <c r="H200" i="4"/>
  <c r="I200" i="4" s="1"/>
  <c r="H199" i="4"/>
  <c r="I199" i="4" s="1"/>
  <c r="H198" i="4"/>
  <c r="I198" i="4" s="1"/>
  <c r="H197" i="4"/>
  <c r="I197" i="4" s="1"/>
  <c r="H196" i="4"/>
  <c r="C190" i="4"/>
  <c r="F189" i="4"/>
  <c r="G189" i="4"/>
  <c r="H189" i="4"/>
  <c r="I189" i="4"/>
  <c r="I183" i="4"/>
  <c r="F183" i="4"/>
  <c r="G183" i="4"/>
  <c r="H183" i="4"/>
  <c r="F174" i="4"/>
  <c r="G174" i="4"/>
  <c r="H174" i="4"/>
  <c r="I174" i="4"/>
  <c r="F172" i="4"/>
  <c r="G172" i="4"/>
  <c r="H172" i="4"/>
  <c r="I172" i="4"/>
  <c r="E172" i="4"/>
  <c r="D172" i="4" s="1"/>
  <c r="F167" i="4"/>
  <c r="G167" i="4"/>
  <c r="H167" i="4"/>
  <c r="I167" i="4"/>
  <c r="E167" i="4"/>
  <c r="D167" i="4" s="1"/>
  <c r="E188" i="4"/>
  <c r="E187" i="4"/>
  <c r="E186" i="4"/>
  <c r="E185" i="4"/>
  <c r="E184" i="4"/>
  <c r="E182" i="4"/>
  <c r="E181" i="4"/>
  <c r="E180" i="4"/>
  <c r="E179" i="4"/>
  <c r="E178" i="4"/>
  <c r="E177" i="4"/>
  <c r="E176" i="4"/>
  <c r="E175" i="4"/>
  <c r="E173" i="4"/>
  <c r="E174" i="4" s="1"/>
  <c r="D174" i="4" s="1"/>
  <c r="H209" i="4" l="1"/>
  <c r="C225" i="4"/>
  <c r="E183" i="4"/>
  <c r="D183" i="4" s="1"/>
  <c r="I196" i="4"/>
  <c r="I201" i="4" s="1"/>
  <c r="H201" i="4"/>
  <c r="I223" i="4"/>
  <c r="I190" i="4"/>
  <c r="G190" i="4"/>
  <c r="E189" i="4"/>
  <c r="E190" i="4" s="1"/>
  <c r="H190" i="4"/>
  <c r="F190" i="4"/>
  <c r="I208" i="4"/>
  <c r="I209" i="4" s="1"/>
  <c r="H223" i="4"/>
  <c r="H224" i="4" s="1"/>
  <c r="D189" i="4"/>
  <c r="D190" i="4" s="1"/>
  <c r="I224" i="4" l="1"/>
  <c r="A211" i="4"/>
  <c r="A212" i="4" s="1"/>
  <c r="A213" i="4" s="1"/>
  <c r="A214" i="4" s="1"/>
  <c r="A215" i="4" s="1"/>
  <c r="A216" i="4" s="1"/>
  <c r="A217" i="4" s="1"/>
  <c r="A218" i="4" s="1"/>
  <c r="A219" i="4" s="1"/>
  <c r="A220" i="4" s="1"/>
  <c r="A221" i="4" s="1"/>
  <c r="A222" i="4" s="1"/>
  <c r="A203" i="4"/>
  <c r="A204" i="4" s="1"/>
  <c r="A205" i="4" s="1"/>
  <c r="A206" i="4" s="1"/>
  <c r="A207" i="4" s="1"/>
  <c r="A208" i="4" s="1"/>
  <c r="A197" i="4"/>
  <c r="A198" i="4" s="1"/>
  <c r="A199" i="4" s="1"/>
  <c r="A200" i="4" s="1"/>
  <c r="A176" i="4"/>
  <c r="A177" i="4" s="1"/>
  <c r="A178" i="4" s="1"/>
  <c r="A179" i="4" s="1"/>
  <c r="A180" i="4" s="1"/>
  <c r="A181" i="4" s="1"/>
  <c r="A182" i="4" s="1"/>
  <c r="A169" i="4"/>
  <c r="A170" i="4" s="1"/>
  <c r="A171" i="4" s="1"/>
  <c r="A161" i="4"/>
  <c r="A162" i="4" s="1"/>
  <c r="A163" i="4" s="1"/>
  <c r="A164" i="4" s="1"/>
  <c r="A165" i="4" s="1"/>
  <c r="A166" i="4" s="1"/>
  <c r="E120" i="4"/>
  <c r="E121" i="4"/>
  <c r="E122" i="4"/>
  <c r="E123" i="4"/>
  <c r="E124" i="4"/>
  <c r="E125" i="4"/>
  <c r="E126" i="4"/>
  <c r="E127" i="4"/>
  <c r="E128" i="4"/>
  <c r="E129" i="4"/>
  <c r="E130" i="4"/>
  <c r="E119" i="4"/>
  <c r="I117" i="4"/>
  <c r="E103" i="4"/>
  <c r="E104" i="4"/>
  <c r="E105" i="4"/>
  <c r="E106" i="4"/>
  <c r="E107" i="4"/>
  <c r="E108" i="4"/>
  <c r="E109" i="4"/>
  <c r="E110" i="4"/>
  <c r="E111" i="4"/>
  <c r="E112" i="4"/>
  <c r="E113" i="4"/>
  <c r="E114" i="4"/>
  <c r="E115" i="4"/>
  <c r="E116" i="4"/>
  <c r="E102" i="4"/>
  <c r="F117" i="4"/>
  <c r="G117" i="4"/>
  <c r="H117" i="4"/>
  <c r="F101" i="4"/>
  <c r="G101" i="4"/>
  <c r="H101" i="4"/>
  <c r="I101" i="4"/>
  <c r="K101" i="4"/>
  <c r="M101" i="4"/>
  <c r="N101" i="4"/>
  <c r="E96" i="4"/>
  <c r="E97" i="4"/>
  <c r="E95" i="4"/>
  <c r="I19" i="4"/>
  <c r="F19" i="4"/>
  <c r="G19" i="4"/>
  <c r="H19" i="4"/>
  <c r="J19" i="4"/>
  <c r="K19" i="4"/>
  <c r="L19" i="4"/>
  <c r="L153" i="4" s="1"/>
  <c r="L225" i="4" s="1"/>
  <c r="M19" i="4"/>
  <c r="N19" i="4"/>
  <c r="E14" i="4"/>
  <c r="E15" i="4"/>
  <c r="E16" i="4"/>
  <c r="E17" i="4"/>
  <c r="E18" i="4"/>
  <c r="E13" i="4"/>
  <c r="A133" i="4"/>
  <c r="A134" i="4" s="1"/>
  <c r="A135" i="4" s="1"/>
  <c r="A136" i="4" s="1"/>
  <c r="A137" i="4" s="1"/>
  <c r="A138" i="4" s="1"/>
  <c r="A139" i="4" s="1"/>
  <c r="A140" i="4" s="1"/>
  <c r="A141" i="4" s="1"/>
  <c r="A142" i="4" s="1"/>
  <c r="A143" i="4" s="1"/>
  <c r="A144" i="4" s="1"/>
  <c r="A145" i="4" s="1"/>
  <c r="A146" i="4" s="1"/>
  <c r="A147" i="4" s="1"/>
  <c r="A148" i="4" s="1"/>
  <c r="A149" i="4" s="1"/>
  <c r="A120" i="4"/>
  <c r="A121" i="4" s="1"/>
  <c r="A122" i="4" s="1"/>
  <c r="A123" i="4" s="1"/>
  <c r="A124" i="4" s="1"/>
  <c r="A125" i="4" s="1"/>
  <c r="A126" i="4" s="1"/>
  <c r="A127" i="4" s="1"/>
  <c r="A128" i="4" s="1"/>
  <c r="A129" i="4" s="1"/>
  <c r="A130" i="4" s="1"/>
  <c r="A103" i="4"/>
  <c r="A104" i="4" s="1"/>
  <c r="A105" i="4" s="1"/>
  <c r="A106" i="4" s="1"/>
  <c r="A107" i="4" s="1"/>
  <c r="A108" i="4" s="1"/>
  <c r="A109" i="4" s="1"/>
  <c r="A110" i="4" s="1"/>
  <c r="A111" i="4" s="1"/>
  <c r="A112" i="4" s="1"/>
  <c r="A113" i="4" s="1"/>
  <c r="A114" i="4" s="1"/>
  <c r="A115" i="4" s="1"/>
  <c r="A116" i="4" s="1"/>
  <c r="A96" i="4"/>
  <c r="A97" i="4" s="1"/>
  <c r="A98" i="4" s="1"/>
  <c r="A99" i="4" s="1"/>
  <c r="A100" i="4" s="1"/>
  <c r="A87" i="4"/>
  <c r="A88" i="4" s="1"/>
  <c r="A89" i="4" s="1"/>
  <c r="A90" i="4" s="1"/>
  <c r="A91" i="4" s="1"/>
  <c r="A92" i="4" s="1"/>
  <c r="A93" i="4" s="1"/>
  <c r="A21" i="4"/>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14" i="4"/>
  <c r="A15" i="4" s="1"/>
  <c r="A16" i="4" s="1"/>
  <c r="A17" i="4" s="1"/>
  <c r="A18" i="4" s="1"/>
  <c r="J101" i="4" l="1"/>
  <c r="D85" i="4"/>
  <c r="E117" i="4"/>
  <c r="D117" i="4" s="1"/>
  <c r="E131" i="4"/>
  <c r="D131" i="4" s="1"/>
  <c r="D94" i="4"/>
  <c r="E19" i="4"/>
  <c r="D19" i="4" s="1"/>
  <c r="D150" i="4"/>
  <c r="E101" i="4"/>
  <c r="D101" i="4" s="1"/>
  <c r="G223" i="4" l="1"/>
  <c r="G224" i="4" s="1"/>
  <c r="F223" i="4"/>
  <c r="F224" i="4" s="1"/>
  <c r="E223" i="4"/>
  <c r="E197" i="4"/>
  <c r="E201" i="4" s="1"/>
  <c r="D201" i="4" s="1"/>
  <c r="D224" i="4" s="1"/>
  <c r="E224" i="4" l="1"/>
  <c r="E9" i="4"/>
  <c r="E10" i="4"/>
  <c r="E11" i="4"/>
  <c r="E8" i="4"/>
  <c r="F12" i="4"/>
  <c r="F153" i="4" s="1"/>
  <c r="G29" i="3" s="1"/>
  <c r="G12" i="4"/>
  <c r="G153" i="4" s="1"/>
  <c r="H29" i="3" s="1"/>
  <c r="H12" i="4"/>
  <c r="H153" i="4" s="1"/>
  <c r="H225" i="4" s="1"/>
  <c r="I12" i="4"/>
  <c r="I153" i="4" s="1"/>
  <c r="I225" i="4" s="1"/>
  <c r="K12" i="4"/>
  <c r="K153" i="4" s="1"/>
  <c r="K225" i="4" s="1"/>
  <c r="M12" i="4"/>
  <c r="M153" i="4" s="1"/>
  <c r="M225" i="4" s="1"/>
  <c r="N12" i="4"/>
  <c r="N153" i="4" s="1"/>
  <c r="N225" i="4" s="1"/>
  <c r="G225" i="4" l="1"/>
  <c r="F225" i="4"/>
  <c r="J12" i="4"/>
  <c r="J153" i="4" s="1"/>
  <c r="J225" i="4" s="1"/>
  <c r="E12" i="4"/>
  <c r="E153" i="4" s="1"/>
  <c r="E225" i="4" l="1"/>
  <c r="F29" i="3"/>
  <c r="D12" i="4"/>
  <c r="D153" i="4" s="1"/>
  <c r="J29" i="3" l="1"/>
  <c r="I29" i="3"/>
  <c r="D225" i="4"/>
  <c r="E29" i="3"/>
  <c r="D28" i="2" l="1"/>
  <c r="E28" i="2"/>
  <c r="F28" i="2"/>
  <c r="G28" i="2"/>
  <c r="H28" i="2"/>
  <c r="I28" i="2"/>
  <c r="J28" i="2"/>
  <c r="K28" i="2"/>
  <c r="L28" i="2"/>
  <c r="M28" i="2"/>
  <c r="N28" i="2"/>
  <c r="C28" i="2"/>
</calcChain>
</file>

<file path=xl/sharedStrings.xml><?xml version="1.0" encoding="utf-8"?>
<sst xmlns="http://schemas.openxmlformats.org/spreadsheetml/2006/main" count="4274" uniqueCount="1641">
  <si>
    <t>№</t>
  </si>
  <si>
    <t>Tumanlar nomi</t>
  </si>
  <si>
    <t>Jami quduq soni</t>
  </si>
  <si>
    <t>“TASDIQLAYMAN”</t>
  </si>
  <si>
    <t>2023-yil “___” _____________</t>
  </si>
  <si>
    <t>Eski manzilli ro‘yxatdan chiqariladigan talabgorlar ro‘yxati                                                      (2023-yilgi manzilli ro‘yxatdan chiqariladi)</t>
  </si>
  <si>
    <t>Jami</t>
  </si>
  <si>
    <t>Manzilli ro‘yxatda qoladigan va yangidan kiritiladigan                    talabgorlar ro‘yxati</t>
  </si>
  <si>
    <t>Qoraqalpog`iston Respublikasi va viloyatlarda suv ta’minoti og‘ir hududlardagi aholi tomorqalari va 30 yilga ijara asosida yangi tashkil                                                                       etilgan dehqon xo‘jaliklarining ekin yer maydonlarini sug‘orish uchun vertikal sug`orish quduqlarini burg‘ulab ishga tushirish                                                                               bo‘yicha 2023-yilga mo‘ljallangan manzilli ro‘yxatga o‘zgartirish kiritish bo‘yicha                                                                                                                                                       RO‘YXAT</t>
  </si>
  <si>
    <t>Qoraqalpog‘iston Respublikasi</t>
  </si>
  <si>
    <t>Andijon</t>
  </si>
  <si>
    <t>Buxoro</t>
  </si>
  <si>
    <t>Jizzax</t>
  </si>
  <si>
    <t xml:space="preserve">Qashqadaryo </t>
  </si>
  <si>
    <t>Navoiy</t>
  </si>
  <si>
    <t>Namangan</t>
  </si>
  <si>
    <t>Samarqand</t>
  </si>
  <si>
    <t>Surxondaryo</t>
  </si>
  <si>
    <t>Sirdaryo</t>
  </si>
  <si>
    <t>Farg'ona</t>
  </si>
  <si>
    <t>Xorazm</t>
  </si>
  <si>
    <t>Toshkent sh.</t>
  </si>
  <si>
    <t>Toshkent</t>
  </si>
  <si>
    <t>Talabgor             soni</t>
  </si>
  <si>
    <t>Talabgor           soni</t>
  </si>
  <si>
    <r>
      <t xml:space="preserve">Kichik                </t>
    </r>
    <r>
      <rPr>
        <b/>
        <i/>
        <sz val="12"/>
        <color theme="1"/>
        <rFont val="Times New Roman"/>
        <family val="1"/>
        <charset val="204"/>
      </rPr>
      <t>(1 ta xonadon)</t>
    </r>
    <r>
      <rPr>
        <b/>
        <sz val="14"/>
        <color theme="1"/>
        <rFont val="Times New Roman"/>
        <family val="1"/>
        <charset val="204"/>
      </rPr>
      <t>soni</t>
    </r>
  </si>
  <si>
    <r>
      <t xml:space="preserve">Katta                </t>
    </r>
    <r>
      <rPr>
        <b/>
        <i/>
        <sz val="12"/>
        <color theme="1"/>
        <rFont val="Times New Roman"/>
        <family val="1"/>
        <charset val="204"/>
      </rPr>
      <t xml:space="preserve">(30 ta xonadon) </t>
    </r>
    <r>
      <rPr>
        <b/>
        <sz val="14"/>
        <color theme="1"/>
        <rFont val="Times New Roman"/>
        <family val="1"/>
        <charset val="204"/>
      </rPr>
      <t>soni</t>
    </r>
  </si>
  <si>
    <t>Shundan</t>
  </si>
  <si>
    <t>MFY soni</t>
  </si>
  <si>
    <t>Tuman soni</t>
  </si>
  <si>
    <t xml:space="preserve">O`zbekiston Respublikasi Suv xo`jaligi </t>
  </si>
  <si>
    <t>vazirining o‘rinbosari</t>
  </si>
  <si>
    <t>___________ A.Nazarov</t>
  </si>
  <si>
    <t xml:space="preserve">O`zbekiston fermer, dehqon xo‘jaliklari va  </t>
  </si>
  <si>
    <t xml:space="preserve">tomorqa yer egalari kengashi </t>
  </si>
  <si>
    <t>rais o‘rinbosari</t>
  </si>
  <si>
    <t>___________ T.Sattarov</t>
  </si>
  <si>
    <t xml:space="preserve">O`zbekiston Respublikasi Kambag‘allikni </t>
  </si>
  <si>
    <t xml:space="preserve">qisqartirish va bandlik </t>
  </si>
  <si>
    <t xml:space="preserve">vazirining o‘rinbosari </t>
  </si>
  <si>
    <t>___________ E.Muxitdinov</t>
  </si>
  <si>
    <t>Tumanlar           nomi</t>
  </si>
  <si>
    <t>Suv bilan ta’minlanadigan xonadon</t>
  </si>
  <si>
    <t xml:space="preserve">30 yilga ijara asosida yangi tashkil etilgan dehqon xo‘jaliklarida artezian quduqlarini burg‘ulab ishga tushirish bo‘yicha talabgorlar ro‘yxati  </t>
  </si>
  <si>
    <t>Suv bilan ta’minlanadigan dehqon xo‘jaligi</t>
  </si>
  <si>
    <t>soni</t>
  </si>
  <si>
    <t>Tomorqalarda artezian quduqlarni burg‘ulab ishga tushirish bo‘yicha talabgorlar va quduqlar soni</t>
  </si>
  <si>
    <t>Daryolar, kanallar va boshqa suv obyektlaridan suv chiqarish</t>
  </si>
  <si>
    <t>Talabgorlar soni</t>
  </si>
  <si>
    <t>Suv chiqarish vositasi soni</t>
  </si>
  <si>
    <t>Talabgor                                                                 soni</t>
  </si>
  <si>
    <t>Yer konturlar soni</t>
  </si>
  <si>
    <t>Ishga tushiriladigan katta hajmli quduq soni                 (30 ta xonadon uchun)</t>
  </si>
  <si>
    <t>Hududlar           nomi</t>
  </si>
  <si>
    <t>Arnasoy</t>
  </si>
  <si>
    <t>G'.G'ulom</t>
  </si>
  <si>
    <t>Duvlanov Xoliqul</t>
  </si>
  <si>
    <t>Cho'lquvar</t>
  </si>
  <si>
    <t>Berdiyev Abdurashid</t>
  </si>
  <si>
    <t>Tinchlik</t>
  </si>
  <si>
    <t>Murodov Rustam</t>
  </si>
  <si>
    <t>Oltin Vodiy</t>
  </si>
  <si>
    <t>Eshboyev Abdusalom</t>
  </si>
  <si>
    <t>Tuman jami</t>
  </si>
  <si>
    <t>Baxmal</t>
  </si>
  <si>
    <t>Mustaqillik</t>
  </si>
  <si>
    <t>Toshmurodov Nematulla</t>
  </si>
  <si>
    <t>Nushkent</t>
  </si>
  <si>
    <t>Danaboyeva Adolat</t>
  </si>
  <si>
    <t>Mo'g'ol</t>
  </si>
  <si>
    <t>Xonimqulov Sulton</t>
  </si>
  <si>
    <t>Axmedov Abdurasul</t>
  </si>
  <si>
    <t>Uzunbuloq</t>
  </si>
  <si>
    <t>Isroilov Muzaffar</t>
  </si>
  <si>
    <t>Barlos</t>
  </si>
  <si>
    <t>Suvonqulov Farxod</t>
  </si>
  <si>
    <t>G'allaorol</t>
  </si>
  <si>
    <t>G'o'bdin</t>
  </si>
  <si>
    <t>Buxarova Laylo</t>
  </si>
  <si>
    <t>Xayitova Xolida</t>
  </si>
  <si>
    <t>Usmonova Sevara</t>
  </si>
  <si>
    <t>Oqtom</t>
  </si>
  <si>
    <t>Suyunov Nurali</t>
  </si>
  <si>
    <t>Oqtosh</t>
  </si>
  <si>
    <t>Mirzamurodov Farxod</t>
  </si>
  <si>
    <t>Qashqabuloq</t>
  </si>
  <si>
    <t>Yarbekov Abdulakarim</t>
  </si>
  <si>
    <t>Mirzabuloq</t>
  </si>
  <si>
    <t>Mansurov Omonboy</t>
  </si>
  <si>
    <t>Karimov Narzilla</t>
  </si>
  <si>
    <t>Karimov Islom</t>
  </si>
  <si>
    <t>Tursunov Ilyos</t>
  </si>
  <si>
    <t>Boymirzayev Zoxidjon</t>
  </si>
  <si>
    <t>Karimov Raxmonqul</t>
  </si>
  <si>
    <t>Ravshanov Axmat</t>
  </si>
  <si>
    <t>Qosimov Abdug'ani</t>
  </si>
  <si>
    <t>Mulkush</t>
  </si>
  <si>
    <t>Jiyanboyev Axror</t>
  </si>
  <si>
    <t>Turdibekov O'tkir</t>
  </si>
  <si>
    <t>Xoliqov Alisher</t>
  </si>
  <si>
    <t>Elmirzayev Abdumannon</t>
  </si>
  <si>
    <t>O'talova Shoira</t>
  </si>
  <si>
    <t>Berdiyorov Alisher</t>
  </si>
  <si>
    <t>Abdusalamov Xurshid</t>
  </si>
  <si>
    <t>O'tanov Shuxrat</t>
  </si>
  <si>
    <t>Тўраев Бахром</t>
  </si>
  <si>
    <t>Элбоев Акмал</t>
  </si>
  <si>
    <t>Buloqboshi</t>
  </si>
  <si>
    <t>Mustafoyev Ozodbek</t>
  </si>
  <si>
    <t>Mamatqulov Ilhom</t>
  </si>
  <si>
    <t>Begmatov Abiyir</t>
  </si>
  <si>
    <t>Boymurodov Sanjar</t>
  </si>
  <si>
    <t>Guliston</t>
  </si>
  <si>
    <t>Abdiyev Adxamjon</t>
  </si>
  <si>
    <t>Xo'jamberdiyev Qarshiboy</t>
  </si>
  <si>
    <t>Qo'chqorov Shavkat</t>
  </si>
  <si>
    <t>Xo'jamberdiyev Shukurboy</t>
  </si>
  <si>
    <t>Danaboyev Sarvar</t>
  </si>
  <si>
    <t>Xamdamov Rustam</t>
  </si>
  <si>
    <t>Madaniyat</t>
  </si>
  <si>
    <t>Tavakkalov G'iyosiddin</t>
  </si>
  <si>
    <t>Gulchambar</t>
  </si>
  <si>
    <t>Eshqozoqov Yaxshiboy</t>
  </si>
  <si>
    <t>Danaboyev Nurhayot</t>
  </si>
  <si>
    <t>Savruk</t>
  </si>
  <si>
    <t>Almatov Mirolim</t>
  </si>
  <si>
    <t>Lalmikor</t>
  </si>
  <si>
    <t>Sariboyev Jamshid</t>
  </si>
  <si>
    <t>Azamova Sofiya</t>
  </si>
  <si>
    <t>Boshmonov Azizbek</t>
  </si>
  <si>
    <t>Bo'taev Arislon</t>
  </si>
  <si>
    <t>Amanova Feruza</t>
  </si>
  <si>
    <t>Haydarova Shohodat</t>
  </si>
  <si>
    <t>Jiydali</t>
  </si>
  <si>
    <t>Yarlakabov Davron</t>
  </si>
  <si>
    <t>Qodirov Xumoyun</t>
  </si>
  <si>
    <t>Marjonbuloq</t>
  </si>
  <si>
    <t>Yamanqulova Inobat</t>
  </si>
  <si>
    <t>Jalilov Alisher</t>
  </si>
  <si>
    <t>Izbasarova Sevara</t>
  </si>
  <si>
    <t>Ko'kbuloq</t>
  </si>
  <si>
    <t>Abduraimov Ilhom</t>
  </si>
  <si>
    <t>Abduzoirov Axmad</t>
  </si>
  <si>
    <t>Qipchoqsuv</t>
  </si>
  <si>
    <t>Nuraliyev Sherzod</t>
  </si>
  <si>
    <t>Qo'shmurodov Kozim</t>
  </si>
  <si>
    <t>Utanov Abdujalil</t>
  </si>
  <si>
    <t>Ko'kgumbaz</t>
  </si>
  <si>
    <t>Abdurasulov Amiritdin</t>
  </si>
  <si>
    <t>Jabborov Muxammadali</t>
  </si>
  <si>
    <t>Abdiyev Erali</t>
  </si>
  <si>
    <t>Abdiyev Mirzali</t>
  </si>
  <si>
    <t>Abdiyev Begali</t>
  </si>
  <si>
    <t>SH.Rashidov</t>
  </si>
  <si>
    <t>Toqchilik</t>
  </si>
  <si>
    <t>Ergasheva Xolida</t>
  </si>
  <si>
    <t>Olmachi</t>
  </si>
  <si>
    <t>Noriyeva Sharofat</t>
  </si>
  <si>
    <t>Yusupov Shodiyor</t>
  </si>
  <si>
    <t>Nonisangil</t>
  </si>
  <si>
    <t>Karimova Basbuvi</t>
  </si>
  <si>
    <t>Nishonova Zavra</t>
  </si>
  <si>
    <t>Normatova Mukarram</t>
  </si>
  <si>
    <t>Abdullayeva Gavhar</t>
  </si>
  <si>
    <t>Zomin</t>
  </si>
  <si>
    <t>Farovon</t>
  </si>
  <si>
    <t>Sherboyev Islom</t>
  </si>
  <si>
    <t>Istiqlol</t>
  </si>
  <si>
    <t>Abdusattarov Shuxrat</t>
  </si>
  <si>
    <t>Gulshan</t>
  </si>
  <si>
    <t>Xolmo'minov Obidjon</t>
  </si>
  <si>
    <t>Pshog'or</t>
  </si>
  <si>
    <t>Narpayev Qilichbek</t>
  </si>
  <si>
    <t>Raximova Iqbol</t>
  </si>
  <si>
    <t xml:space="preserve">Usmanova Yulduz </t>
  </si>
  <si>
    <t>Zarbdor</t>
  </si>
  <si>
    <t>Sharq Yulduzi</t>
  </si>
  <si>
    <t>Safarov Oybek</t>
  </si>
  <si>
    <t>Qorabekov Boyqul</t>
  </si>
  <si>
    <t>Ho`janov Muhammadbobur</t>
  </si>
  <si>
    <t>Nurobod</t>
  </si>
  <si>
    <t>Xudoyberdiev Jahongir</t>
  </si>
  <si>
    <t>Zoirov Yoqubjon</t>
  </si>
  <si>
    <t>Qo'shnazarov Muhiddin</t>
  </si>
  <si>
    <t>Nurafshon</t>
  </si>
  <si>
    <t>Abdurrozoqov Bahtiyor</t>
  </si>
  <si>
    <t>Tursunqulov Qurbon</t>
  </si>
  <si>
    <t>Raxmonova Rayxon</t>
  </si>
  <si>
    <t>Qodirova Vazira</t>
  </si>
  <si>
    <t>Hasanov Nurulla</t>
  </si>
  <si>
    <t>Taraqqiyot</t>
  </si>
  <si>
    <t>Shamirov Aloviddin</t>
  </si>
  <si>
    <t>Aliqulov Jamol</t>
  </si>
  <si>
    <t>Adirobod</t>
  </si>
  <si>
    <t>Yakubov Suxrob</t>
  </si>
  <si>
    <t>Ashurova Gulsinoy</t>
  </si>
  <si>
    <t>Forish</t>
  </si>
  <si>
    <t>Qizilqum</t>
  </si>
  <si>
    <t>Xudoynazarov Yusuf</t>
  </si>
  <si>
    <t>Islamov G'ofur</t>
  </si>
  <si>
    <t>Jo'rayev Murod</t>
  </si>
  <si>
    <t>Mo'minov Sardor</t>
  </si>
  <si>
    <t>Muxiddinov Egamberdi</t>
  </si>
  <si>
    <t>Nosirov Abdulla</t>
  </si>
  <si>
    <t>Polvonov Elmurod</t>
  </si>
  <si>
    <t>Qaynarov Asqarbek</t>
  </si>
  <si>
    <t>Risbekov Mirzaboy</t>
  </si>
  <si>
    <t>Shodmonov Urolboy</t>
  </si>
  <si>
    <t>Alibayev Rajabboy</t>
  </si>
  <si>
    <t>Yassikechuv</t>
  </si>
  <si>
    <t>Nazarqosimov Axror</t>
  </si>
  <si>
    <t>Yangiobod</t>
  </si>
  <si>
    <t>Raimqulova Barno</t>
  </si>
  <si>
    <t>Po'latova Iroda</t>
  </si>
  <si>
    <t>Turdimurodov Abror</t>
  </si>
  <si>
    <t>Vaydullayev Hasanboy</t>
  </si>
  <si>
    <t>Do'stlik</t>
  </si>
  <si>
    <t>Kabulxodjayev Javlonxon</t>
  </si>
  <si>
    <t>Shodlik</t>
  </si>
  <si>
    <t>Boboyev Ibroxim</t>
  </si>
  <si>
    <t>Balandchaqir</t>
  </si>
  <si>
    <t>Begimqulov Mamatqul</t>
  </si>
  <si>
    <t>Viloyat jami</t>
  </si>
  <si>
    <t>MFY nomi</t>
  </si>
  <si>
    <t>Jizzax viloyati</t>
  </si>
  <si>
    <r>
      <t xml:space="preserve">Kichik                   </t>
    </r>
    <r>
      <rPr>
        <b/>
        <i/>
        <sz val="14"/>
        <color theme="1"/>
        <rFont val="Times New Roman"/>
        <family val="1"/>
        <charset val="204"/>
      </rPr>
      <t>(1 ta xonadon soni)</t>
    </r>
  </si>
  <si>
    <r>
      <t xml:space="preserve">Katta                       </t>
    </r>
    <r>
      <rPr>
        <b/>
        <i/>
        <sz val="14"/>
        <color theme="1"/>
        <rFont val="Times New Roman"/>
        <family val="1"/>
        <charset val="204"/>
      </rPr>
      <t>(30 ta xonadon soni)</t>
    </r>
  </si>
  <si>
    <r>
      <t xml:space="preserve">yer maydoni </t>
    </r>
    <r>
      <rPr>
        <b/>
        <i/>
        <sz val="14"/>
        <color theme="1"/>
        <rFont val="Times New Roman"/>
        <family val="1"/>
        <charset val="204"/>
      </rPr>
      <t>(gektar)</t>
    </r>
  </si>
  <si>
    <t>Denov</t>
  </si>
  <si>
    <t>Vodiy</t>
  </si>
  <si>
    <t>Yusupov Abdulaxat</t>
  </si>
  <si>
    <t>Yangiboyev Amiridin</t>
  </si>
  <si>
    <t>Yangiboyev Shavkat</t>
  </si>
  <si>
    <t>Chag‘aniyon</t>
  </si>
  <si>
    <t>Mirzayeva Mukaram</t>
  </si>
  <si>
    <t>Shamoli</t>
  </si>
  <si>
    <t>Oybarak</t>
  </si>
  <si>
    <t>Ikromova Maxsuda</t>
  </si>
  <si>
    <t>Ikromov Uchqun</t>
  </si>
  <si>
    <t>Jarqo‘rg‘on</t>
  </si>
  <si>
    <t>Jinjaktepa</t>
  </si>
  <si>
    <t>Arziqulov Ergash</t>
  </si>
  <si>
    <t>Abilov Norqobil</t>
  </si>
  <si>
    <t>Yangi ariq</t>
  </si>
  <si>
    <t>Chariyev Eshmirza</t>
  </si>
  <si>
    <t>Qo‘shtepa</t>
  </si>
  <si>
    <t>Doniyorov Xusniddin</t>
  </si>
  <si>
    <t>Qumqo‘rg‘on</t>
  </si>
  <si>
    <t>Muzrabot</t>
  </si>
  <si>
    <t>Bodomzor</t>
  </si>
  <si>
    <t>Qurbonov Botir</t>
  </si>
  <si>
    <t xml:space="preserve"> Olmazor</t>
  </si>
  <si>
    <t>Erdanov Odil</t>
  </si>
  <si>
    <t>Yangi diyor</t>
  </si>
  <si>
    <t>Xratova Yulduz</t>
  </si>
  <si>
    <t>Bog‘i Eram</t>
  </si>
  <si>
    <t>Xudoyberdiyev Sheroz</t>
  </si>
  <si>
    <t>Yurtim jamoli</t>
  </si>
  <si>
    <t>Saidova Muxabbat</t>
  </si>
  <si>
    <t>Dehqonobod</t>
  </si>
  <si>
    <t>Ravshanov Akbar</t>
  </si>
  <si>
    <t>At-Termiziy</t>
  </si>
  <si>
    <t>Soatova Shodiya</t>
  </si>
  <si>
    <t xml:space="preserve">Shaffof </t>
  </si>
  <si>
    <t>To‘rayeva  Saodat</t>
  </si>
  <si>
    <t>Boyavut</t>
  </si>
  <si>
    <t>Markaz</t>
  </si>
  <si>
    <t>Urunov Murodjon Xakimboy o'g'li</t>
  </si>
  <si>
    <t>Muqumiy</t>
  </si>
  <si>
    <t>Sharipov Komil Boltayevich</t>
  </si>
  <si>
    <t>Xoldorov Baxodir Soibnazarovich</t>
  </si>
  <si>
    <t>Paxtakor</t>
  </si>
  <si>
    <t>Abdullaev Akmal Umarkulovich</t>
  </si>
  <si>
    <t>Isoqov Farhod Ashirovich</t>
  </si>
  <si>
    <t>Sayxunobod</t>
  </si>
  <si>
    <t>Gulbuloq</t>
  </si>
  <si>
    <t>Satullayev Azimjon</t>
  </si>
  <si>
    <t>Turdibekov Shovkat</t>
  </si>
  <si>
    <t>Mamaraximov Abdurashid</t>
  </si>
  <si>
    <t>Baxmalsoy</t>
  </si>
  <si>
    <t>Axbo'tayev Malik</t>
  </si>
  <si>
    <t>Nurli yo'l</t>
  </si>
  <si>
    <t>Qayumov Ulug'bek</t>
  </si>
  <si>
    <t>Paymart</t>
  </si>
  <si>
    <t>Berdiyorov Safar</t>
  </si>
  <si>
    <t>Ittifoq</t>
  </si>
  <si>
    <t>Sherbekov Umid</t>
  </si>
  <si>
    <t xml:space="preserve">Xovosobod </t>
  </si>
  <si>
    <t>Nasrullaeva Zulxumor</t>
  </si>
  <si>
    <t xml:space="preserve">Paxtakor </t>
  </si>
  <si>
    <t>Kushmurodov Muxiddin</t>
  </si>
  <si>
    <t xml:space="preserve">Obod turmush </t>
  </si>
  <si>
    <t>Soatov Abdurashid</t>
  </si>
  <si>
    <t>Kultoev Madamin</t>
  </si>
  <si>
    <t>Usanov Yusuf</t>
  </si>
  <si>
    <t xml:space="preserve">Gulbaxor </t>
  </si>
  <si>
    <t>Yorbekov Rovshan</t>
  </si>
  <si>
    <t>Tovboev Sherali</t>
  </si>
  <si>
    <t>Mustqallikning 25 yilligi</t>
  </si>
  <si>
    <t>Abdullaev Xoshim</t>
  </si>
  <si>
    <t>Tuxliev Xamrokul Eshkulovich</t>
  </si>
  <si>
    <t xml:space="preserve">Yangiyer </t>
  </si>
  <si>
    <t>Saydaliev Ashot</t>
  </si>
  <si>
    <t xml:space="preserve">Karvansaroy </t>
  </si>
  <si>
    <t>Sheraliev Kurbonali</t>
  </si>
  <si>
    <t xml:space="preserve">O`zbekiston tukinchiligi </t>
  </si>
  <si>
    <t>Niyazov Rayim</t>
  </si>
  <si>
    <t>Abidov Abdulatif</t>
  </si>
  <si>
    <t>Xovos</t>
  </si>
  <si>
    <t>Surxon</t>
  </si>
  <si>
    <t>Jo‘rayev Azim</t>
  </si>
  <si>
    <t>Kattako‘l</t>
  </si>
  <si>
    <t>Shoyimqulov Ro‘ziali</t>
  </si>
  <si>
    <t>Oltinsoy</t>
  </si>
  <si>
    <t>Qumpaykal</t>
  </si>
  <si>
    <t>Ekraz</t>
  </si>
  <si>
    <t>Dug‘oba</t>
  </si>
  <si>
    <t>Xidirsho</t>
  </si>
  <si>
    <t>Sayrak</t>
  </si>
  <si>
    <t>Hasanova Gulxan</t>
  </si>
  <si>
    <t>Haydarova Gulbaxor</t>
  </si>
  <si>
    <t>Furqatov Jamshid</t>
  </si>
  <si>
    <t>Boymurov Isroil</t>
  </si>
  <si>
    <t>Botirov Faxriddin</t>
  </si>
  <si>
    <t>Hasanova Hulkar</t>
  </si>
  <si>
    <t>Qaxramon</t>
  </si>
  <si>
    <t>Urazaliyeva Nargiza</t>
  </si>
  <si>
    <t>Ravot</t>
  </si>
  <si>
    <t>Allamurodov Xalim</t>
  </si>
  <si>
    <t>Osmonsoy</t>
  </si>
  <si>
    <t>To'raqulov Tursunboy</t>
  </si>
  <si>
    <t>Abdusattorov Abdunabi</t>
  </si>
  <si>
    <t>Mamarajabov Shuxrat</t>
  </si>
  <si>
    <t>Havotog'</t>
  </si>
  <si>
    <t>Gulmurodov Nodir</t>
  </si>
  <si>
    <t>Abduazizov Abdujalil</t>
  </si>
  <si>
    <t>Sarmich</t>
  </si>
  <si>
    <t>Abduqodirov Abror</t>
  </si>
  <si>
    <t>Ostanaqulov Durbek</t>
  </si>
  <si>
    <t>Umarov Sherzod</t>
  </si>
  <si>
    <t>Qoraboev Orif</t>
  </si>
  <si>
    <t>Toshboev Olim</t>
  </si>
  <si>
    <t>Jo'liyev Asatullo</t>
  </si>
  <si>
    <t>Jizzax sh.</t>
  </si>
  <si>
    <t>Amir Temir</t>
  </si>
  <si>
    <t>Raimov Nurali</t>
  </si>
  <si>
    <t>Shahar jami</t>
  </si>
  <si>
    <t>Jizzax, Surxondaryo va Sirdaryo viloyatlarda suv ta’minoti og‘ir hududlardagi aholi tomorqalari va 30 yilga ijara asosida yangi tashkil etilgan dehqon xo‘jaliklarining ekin yer maydonlarini sug‘orish uchun vertikal sug‘orish quduqlarini burg‘ulab ishga tushirish bo‘yicha 2023-yilga mo‘ljallangan manzilli ro‘yxatga o‘zgartirish kiritish bo‘yicha
MANZILLI RO'YXATI</t>
  </si>
  <si>
    <t>Respublika bo'yicha</t>
  </si>
  <si>
    <t>Berdimurodova Farida</t>
  </si>
  <si>
    <t>Berdimurodova Mavjuda</t>
  </si>
  <si>
    <t>Safarov Xabibulla</t>
  </si>
  <si>
    <t>Toshpo'latova Manzura</t>
  </si>
  <si>
    <t>Rasulov Temurbek</t>
  </si>
  <si>
    <t>Payariq</t>
  </si>
  <si>
    <t>Toxirshayx</t>
  </si>
  <si>
    <t>Juvozxona</t>
  </si>
  <si>
    <t>Xudoyorov Maxsud</t>
  </si>
  <si>
    <t>Mustafayev Baxtiyor</t>
  </si>
  <si>
    <t>O'rolov Ravshan</t>
  </si>
  <si>
    <t>Absalamov Jasur</t>
  </si>
  <si>
    <t>Ko'liyev Salohiddin</t>
  </si>
  <si>
    <t>Eshbutayev Pardaboy</t>
  </si>
  <si>
    <t>Mutalov Ubaydulla</t>
  </si>
  <si>
    <t>Boltayev Alisher</t>
  </si>
  <si>
    <t>Qarshiyev Baxriddin</t>
  </si>
  <si>
    <t>Muhammadiyev Tolmas</t>
  </si>
  <si>
    <t>Samandarov Azim</t>
  </si>
  <si>
    <t>Samarqand viloyati</t>
  </si>
  <si>
    <t>___________ R.Qarshiyev</t>
  </si>
  <si>
    <t>Jizzax, Samarqand, Surxondaryo va Sirdaryo viloyatlarda suv ta’minoti og‘ir hududlardagi aholi tomorqalari va 30 yilga ijara asosida yangi tashkil etilgan dehqon xo‘jaliklarining ekin yer maydonlarini sug‘orish uchun vertikal sug‘orish quduqlarini burg‘ulab ishga tushirish bo‘yicha 2023-yilga mo‘ljallangan qo'shimcha manzilli 
 RO'YXAT</t>
  </si>
  <si>
    <r>
      <t>Samarqand</t>
    </r>
    <r>
      <rPr>
        <sz val="14"/>
        <color theme="1"/>
        <rFont val="Times New Roman"/>
        <family val="1"/>
        <charset val="204"/>
      </rPr>
      <t>*</t>
    </r>
  </si>
  <si>
    <r>
      <t>Jizzax</t>
    </r>
    <r>
      <rPr>
        <sz val="14"/>
        <color theme="1"/>
        <rFont val="Times New Roman"/>
        <family val="1"/>
        <charset val="204"/>
      </rPr>
      <t>*</t>
    </r>
  </si>
  <si>
    <r>
      <t>Surxondaryo</t>
    </r>
    <r>
      <rPr>
        <sz val="14"/>
        <color theme="1"/>
        <rFont val="Times New Roman"/>
        <family val="1"/>
        <charset val="204"/>
      </rPr>
      <t>*</t>
    </r>
  </si>
  <si>
    <r>
      <t>Sirdaryo</t>
    </r>
    <r>
      <rPr>
        <sz val="14"/>
        <color theme="1"/>
        <rFont val="Times New Roman"/>
        <family val="1"/>
        <charset val="204"/>
      </rPr>
      <t>*</t>
    </r>
  </si>
  <si>
    <t>MANZILLI DASTUR</t>
  </si>
  <si>
    <t>Qoraqalpog‘iston Respublikasida suv ta’minoti og‘ir hududlardagi aholi tomorqalarining ekin yer maydonlarini sug‘orish uchun artezian quduqlarini burg‘ulab ishga tushirish bo‘yicha 2023-yilga mo‘ljallangan manzilli ro‘yxatga o‘zgartirish kiritish bo‘yicha
MANZILLI DASTURI</t>
  </si>
  <si>
    <t xml:space="preserve">Qoraqalpog‘iston Respublikasi </t>
  </si>
  <si>
    <t>Manzilli ro‘yxatda qoladigan va yangidan kiritiladigan talabgorlar ro‘yxati</t>
  </si>
  <si>
    <t>Mahallalar nomi</t>
  </si>
  <si>
    <t>Talabgorlar  F.I.Sh</t>
  </si>
  <si>
    <t>shundan</t>
  </si>
  <si>
    <r>
      <t xml:space="preserve">kichik hajmli quduq                </t>
    </r>
    <r>
      <rPr>
        <b/>
        <i/>
        <sz val="12"/>
        <rFont val="Times New Roman"/>
        <family val="1"/>
        <charset val="204"/>
      </rPr>
      <t>(1 ta xonadon)</t>
    </r>
  </si>
  <si>
    <r>
      <t xml:space="preserve">katta hajmli quduq                </t>
    </r>
    <r>
      <rPr>
        <b/>
        <i/>
        <sz val="12"/>
        <rFont val="Times New Roman"/>
        <family val="1"/>
        <charset val="204"/>
      </rPr>
      <t>(30 ta xonadon)</t>
    </r>
  </si>
  <si>
    <t>daryo va kanallarga o'rnatiladigan nasos agregatlari</t>
  </si>
  <si>
    <t>To‘rtko‘l</t>
  </si>
  <si>
    <t>Sho‘raxon OFY</t>
  </si>
  <si>
    <t>Reimboev Erkin</t>
  </si>
  <si>
    <t>Mavlenov Zumrat</t>
  </si>
  <si>
    <t>To‘kimbetov Daston</t>
  </si>
  <si>
    <t>Ullibog‘ OFY</t>
  </si>
  <si>
    <t>Xudaybergenova Umida</t>
  </si>
  <si>
    <t>Ko‘na To‘rtko‘l OFY</t>
  </si>
  <si>
    <t>Abdikarimov Radjapboy</t>
  </si>
  <si>
    <t>Jami tuman:</t>
  </si>
  <si>
    <t xml:space="preserve">Beruniy </t>
  </si>
  <si>
    <t>Ibn Sino MFY</t>
  </si>
  <si>
    <t>Matyakubov Ilhom</t>
  </si>
  <si>
    <t>Obi-hayot MFY</t>
  </si>
  <si>
    <t>Alimov Bobur</t>
  </si>
  <si>
    <t>Turon MFY</t>
  </si>
  <si>
    <t>Qodirova Nursuluv</t>
  </si>
  <si>
    <t>Shabboz OFY</t>
  </si>
  <si>
    <t xml:space="preserve">Bekanova Anora </t>
  </si>
  <si>
    <t>Jumaniyazov MFY</t>
  </si>
  <si>
    <t>Kenjayev Pardaboy</t>
  </si>
  <si>
    <t>Sarkop OFY</t>
  </si>
  <si>
    <t>Bayekeyeva Gulbaxor</t>
  </si>
  <si>
    <t>Palvash MFY</t>
  </si>
  <si>
    <t>Rajapov Shuxrat</t>
  </si>
  <si>
    <t>Ismoilov Qodirbergan</t>
  </si>
  <si>
    <t>Beruniy OFY</t>
  </si>
  <si>
    <t>Sultanov Po‘lat</t>
  </si>
  <si>
    <t>Yuldasheva Nazokat</t>
  </si>
  <si>
    <t>Ozod OFY</t>
  </si>
  <si>
    <t>Annayev Xudaybergan</t>
  </si>
  <si>
    <t>Ro'zimov Sirojiddin</t>
  </si>
  <si>
    <t>Sultanov Bekjon</t>
  </si>
  <si>
    <t>Ellikqa’la</t>
  </si>
  <si>
    <t>Qizilqum OFY</t>
  </si>
  <si>
    <t>Ong‘arov Azad</t>
  </si>
  <si>
    <t>Qirqqizobod OFY</t>
  </si>
  <si>
    <t>Baltayev Ko‘pal Kenjabayevich</t>
  </si>
  <si>
    <t>Qanatbayev Mahsud Baqbergenovich</t>
  </si>
  <si>
    <t>Eshimbetov Qalandar Matrasulovich</t>
  </si>
  <si>
    <t>Kultayev Sadu</t>
  </si>
  <si>
    <t>Bekmanov Madirim</t>
  </si>
  <si>
    <t>Pahtachi MFY</t>
  </si>
  <si>
    <t>Nurimbetov Tajivoy</t>
  </si>
  <si>
    <t>Sharq yulduzi OFY</t>
  </si>
  <si>
    <t>Aytbayeva Yulduz</t>
  </si>
  <si>
    <t>Dumanqala MFY</t>
  </si>
  <si>
    <t>Baltaev Azim</t>
  </si>
  <si>
    <t xml:space="preserve">Xo‘jayli </t>
  </si>
  <si>
    <t>Suenli MFY</t>
  </si>
  <si>
    <t>Dauletova Klara</t>
  </si>
  <si>
    <t>Samanko‘l OFY</t>
  </si>
  <si>
    <t>Niyazimbetova Gulnara</t>
  </si>
  <si>
    <t xml:space="preserve">Saparov Xalmurat </t>
  </si>
  <si>
    <t>Jayxun PFY</t>
  </si>
  <si>
    <t>O‘razbayev Qurbaniyaz</t>
  </si>
  <si>
    <t>Xo‘jamuratova Erkinoy</t>
  </si>
  <si>
    <t>Qumbiz MFY</t>
  </si>
  <si>
    <t>Menliyeva Tamara</t>
  </si>
  <si>
    <t>Tasko‘pir MFY</t>
  </si>
  <si>
    <t>Dadletova Shinar</t>
  </si>
  <si>
    <t>Sarishungul OFY</t>
  </si>
  <si>
    <t>Murneserov Uzaqbay</t>
  </si>
  <si>
    <t>Fayzullayeva Jumagul</t>
  </si>
  <si>
    <t>Jan‘a jap OFY</t>
  </si>
  <si>
    <t>Orusbayeva Lachin Gurbanglijovna</t>
  </si>
  <si>
    <t>Mustaqillik OFY</t>
  </si>
  <si>
    <t>Atajanov Erkin</t>
  </si>
  <si>
    <t xml:space="preserve">Sho‘manoy </t>
  </si>
  <si>
    <t>Birleshik ОFY</t>
  </si>
  <si>
    <t>Takaev Maqset</t>
  </si>
  <si>
    <t>Bawetdinov Qarlibay</t>
  </si>
  <si>
    <t>Qurbanov Qurban</t>
  </si>
  <si>
    <t>Aleksandrova Peruza</t>
  </si>
  <si>
    <t>Kayupov Jiemurat</t>
  </si>
  <si>
    <t>Muxanov Baymurat</t>
  </si>
  <si>
    <t>Sarmanbayko‘l OFY</t>
  </si>
  <si>
    <t>Sharapov Qadirbay</t>
  </si>
  <si>
    <t>Medetov Nurlibay</t>
  </si>
  <si>
    <t>Abdullaev Zaripbay</t>
  </si>
  <si>
    <t>Niyazimbetov Dadebay</t>
  </si>
  <si>
    <t>Turdimuratov Marat</t>
  </si>
  <si>
    <t>Qaljanov Genjemurat</t>
  </si>
  <si>
    <t>Sereniyazov Quwatbay</t>
  </si>
  <si>
    <t>Smaylov Nurabilla</t>
  </si>
  <si>
    <t>Nurillaev Xamidulla</t>
  </si>
  <si>
    <t>Qonliko‘l</t>
  </si>
  <si>
    <t xml:space="preserve">Arzimbetqum OFY </t>
  </si>
  <si>
    <t>Aytbashov  Duysen</t>
  </si>
  <si>
    <t xml:space="preserve">Jemuratov Raxat </t>
  </si>
  <si>
    <t>Jiyenbaev  Alisher</t>
  </si>
  <si>
    <t>Niyetov  Aman</t>
  </si>
  <si>
    <t>Karabaeov   Raxat</t>
  </si>
  <si>
    <t xml:space="preserve">Masharinov  Berdibay </t>
  </si>
  <si>
    <t>Reypov Pirnazar</t>
  </si>
  <si>
    <t>Abdullaev Satulla</t>
  </si>
  <si>
    <t xml:space="preserve">Atanazarov Bayram </t>
  </si>
  <si>
    <t xml:space="preserve">Sadikov Saparmurat </t>
  </si>
  <si>
    <t>Karabasov  Kural</t>
  </si>
  <si>
    <t xml:space="preserve">Nurniyazov Aman </t>
  </si>
  <si>
    <t xml:space="preserve">Nurniyazov maman </t>
  </si>
  <si>
    <t xml:space="preserve">Turjanov kuuat </t>
  </si>
  <si>
    <t>Orazaliev Abat</t>
  </si>
  <si>
    <t>Omarov Sayipnazar</t>
  </si>
  <si>
    <t>Aytmuratov Batir</t>
  </si>
  <si>
    <t>Gulimbetov Otebay</t>
  </si>
  <si>
    <t>Otepbergenov Sarsen</t>
  </si>
  <si>
    <t xml:space="preserve">Abdijamilov Nazarbay </t>
  </si>
  <si>
    <t>Allambergenov Islam</t>
  </si>
  <si>
    <t>Kaypov Jan‘abay</t>
  </si>
  <si>
    <t>Qo‘ng‘irot</t>
  </si>
  <si>
    <t>Adebiyat OFY</t>
  </si>
  <si>
    <t xml:space="preserve">Amanov Baxit </t>
  </si>
  <si>
    <t xml:space="preserve">Nurimbetov Baxram </t>
  </si>
  <si>
    <t>Xorezm OFY</t>
  </si>
  <si>
    <t>Artikov Salawat</t>
  </si>
  <si>
    <t>Miynetabad OFY</t>
  </si>
  <si>
    <t xml:space="preserve">Xojametov Muratbay </t>
  </si>
  <si>
    <t>Kegeyli</t>
  </si>
  <si>
    <t>Qumshungul OFY</t>
  </si>
  <si>
    <t>Abdijalieva Zaripa Qallibekovna</t>
  </si>
  <si>
    <t>Abat OFY</t>
  </si>
  <si>
    <t>Nuriniyazova Danexan</t>
  </si>
  <si>
    <t>Jalpaq jap OFY</t>
  </si>
  <si>
    <t>Abdijabborov Barliqbay</t>
  </si>
  <si>
    <t>Aqtuba OFY</t>
  </si>
  <si>
    <t>Nurmanov Jumabay</t>
  </si>
  <si>
    <t>Ju‘zimbag‘ OFY</t>
  </si>
  <si>
    <t>Jaqsimuratov O‘mirbay</t>
  </si>
  <si>
    <t>Iyshan qala OFY</t>
  </si>
  <si>
    <t>Allanbergenova Perigul</t>
  </si>
  <si>
    <t>Amaniyazov Embergen</t>
  </si>
  <si>
    <t xml:space="preserve">Tanirbergenov Kenesbay </t>
  </si>
  <si>
    <t>Janabazar OFY</t>
  </si>
  <si>
    <t>Esemuratov Gonebay</t>
  </si>
  <si>
    <t>Bo‘zatov</t>
  </si>
  <si>
    <t>Qusqanataw OFY</t>
  </si>
  <si>
    <t>Turniyazov Shalabay</t>
  </si>
  <si>
    <t>Ómirniyazov Rustem</t>
  </si>
  <si>
    <t>Ibbiniyazov Asqar</t>
  </si>
  <si>
    <t>Esembetov Maxset</t>
  </si>
  <si>
    <t xml:space="preserve">Yusupov Quwanısh </t>
  </si>
  <si>
    <t>Chimboy</t>
  </si>
  <si>
    <t>Baxıtlı OFY</t>
  </si>
  <si>
    <t>Narımbetov Siyfulla</t>
  </si>
  <si>
    <t>Prekeshov Moynakbay</t>
  </si>
  <si>
    <t>Narımbetov Saparbay</t>
  </si>
  <si>
    <t>Allambergenov Askar</t>
  </si>
  <si>
    <t>Abiev Karjaubay</t>
  </si>
  <si>
    <t>Dauenova Shınarbiyke</t>
  </si>
  <si>
    <t>Qalilaev Salawatdin</t>
  </si>
  <si>
    <t>Ken‘es OFY</t>
  </si>
  <si>
    <t>Kulekeev Azamat</t>
  </si>
  <si>
    <t>Madreymov Janabay</t>
  </si>
  <si>
    <t>Arzuov Bekbosın</t>
  </si>
  <si>
    <t>Mamutov Tursınbay</t>
  </si>
  <si>
    <t>Allambergenova Kalligul</t>
  </si>
  <si>
    <t>Allamuratov Biysenbay</t>
  </si>
  <si>
    <t>Sabirov Abdiualiy</t>
  </si>
  <si>
    <t>Abat Makan MFY</t>
  </si>
  <si>
    <t>Ayapov Alisher Baxtıbaevich</t>
  </si>
  <si>
    <t>Kosterek OFY</t>
  </si>
  <si>
    <t>Pirimbetov Niyazbek Kitaybekovich</t>
  </si>
  <si>
    <t>Ajimuratov Dastanbay</t>
  </si>
  <si>
    <t>Tazg‘ara OFY</t>
  </si>
  <si>
    <t>Turımbetov Sarsengaliy</t>
  </si>
  <si>
    <t>Gulimbetov Sharigat</t>
  </si>
  <si>
    <t>Tag‘jap OFY</t>
  </si>
  <si>
    <t>Sarbaev Beknazar</t>
  </si>
  <si>
    <t>Alleshov Kuanıshbay</t>
  </si>
  <si>
    <t>Baxieva Gulzira</t>
  </si>
  <si>
    <t>Gu‘listan MFY</t>
  </si>
  <si>
    <t>Saypova Gulsina</t>
  </si>
  <si>
    <t>Qorao‘zak</t>
  </si>
  <si>
    <t>Qorao‘zak OFY</t>
  </si>
  <si>
    <t>Emjarov Allambergen</t>
  </si>
  <si>
    <t>Aymurzaev Ruslan</t>
  </si>
  <si>
    <t>Esimozek OFY</t>
  </si>
  <si>
    <t>Utambetov Sayimbet</t>
  </si>
  <si>
    <t>Bekbaev Omar</t>
  </si>
  <si>
    <t>Jadenov Bawirjan</t>
  </si>
  <si>
    <t>Dilmanov Serik</t>
  </si>
  <si>
    <t>Qoshmaganbetov Quanish</t>
  </si>
  <si>
    <t>Turekeshov Jasqanat</t>
  </si>
  <si>
    <t>Qurbanov Dauranbek</t>
  </si>
  <si>
    <t>Tursinov Salamat</t>
  </si>
  <si>
    <t>Qarjawbaev Qanagan</t>
  </si>
  <si>
    <t>Quralpa OFY</t>
  </si>
  <si>
    <t>Mirzabekov Dariyabay</t>
  </si>
  <si>
    <t>Taxtako‘pir</t>
  </si>
  <si>
    <t>Atako‘l OFY</t>
  </si>
  <si>
    <t>Begmanov Erniyaz</t>
  </si>
  <si>
    <t>Jumabekov Azatbay</t>
  </si>
  <si>
    <t>Artiqbaev Omirbek</t>
  </si>
  <si>
    <t>Qaraoy OFY</t>
  </si>
  <si>
    <t>Nagmetullaev Rambergen</t>
  </si>
  <si>
    <t>Nasirov Shimbergen</t>
  </si>
  <si>
    <t>Abdijamilov Isaq</t>
  </si>
  <si>
    <t>Duzelov Abdiraxman</t>
  </si>
  <si>
    <t>Rametov Rufat</t>
  </si>
  <si>
    <t>Jolimbetov Bazarbay</t>
  </si>
  <si>
    <t>Jumaniyazov Kamil</t>
  </si>
  <si>
    <t>Jalimov Sarsenbay</t>
  </si>
  <si>
    <t>Toremuratov Qutlimurat</t>
  </si>
  <si>
    <t>Esmurzaev Janas</t>
  </si>
  <si>
    <t>Qallibekov Islam</t>
  </si>
  <si>
    <t>Andijon viloyati</t>
  </si>
  <si>
    <t>Asaka</t>
  </si>
  <si>
    <t>Mirzaobod</t>
  </si>
  <si>
    <t>SH.Sidiqov</t>
  </si>
  <si>
    <t>D.Toshboev</t>
  </si>
  <si>
    <t>Gumbaz</t>
  </si>
  <si>
    <t>A.Qoraboev</t>
  </si>
  <si>
    <t>Baliqchi</t>
  </si>
  <si>
    <t>Sortepa</t>
  </si>
  <si>
    <t>Ahunov Otabek</t>
  </si>
  <si>
    <t>Sherobod</t>
  </si>
  <si>
    <t>Bo'ston</t>
  </si>
  <si>
    <t>Oxunov Ikromjon</t>
  </si>
  <si>
    <t>Mexnatobod</t>
  </si>
  <si>
    <t>Jo'raev Baxodir</t>
  </si>
  <si>
    <t>Ko'xinur</t>
  </si>
  <si>
    <t>Abdullaev Kozim</t>
  </si>
  <si>
    <t>Mustaqillikni 15 yilligi</t>
  </si>
  <si>
    <t>Dadajonov Baxodir</t>
  </si>
  <si>
    <t>Dexqonobod</t>
  </si>
  <si>
    <t>Yuksalish</t>
  </si>
  <si>
    <t>Sharopov Xolmahammat</t>
  </si>
  <si>
    <t>Toshloq</t>
  </si>
  <si>
    <t>Ulug'nor</t>
  </si>
  <si>
    <t>Sariq suv (Xaydarobod)</t>
  </si>
  <si>
    <t>Tojiboyev G'anisher</t>
  </si>
  <si>
    <t>O'zbekiston</t>
  </si>
  <si>
    <t>Bo'riyev Shohobiddin</t>
  </si>
  <si>
    <t>Paxtaobod</t>
  </si>
  <si>
    <t>Ko'kto'nlik</t>
  </si>
  <si>
    <t>Musaboyev Komiljon</t>
  </si>
  <si>
    <t>Xo'jaobod</t>
  </si>
  <si>
    <t>Fayzaobod</t>
  </si>
  <si>
    <t>Qozoqova Latofat</t>
  </si>
  <si>
    <t>Qorg'ontepa</t>
  </si>
  <si>
    <t>Namuna</t>
  </si>
  <si>
    <t>Umarov Baxromjon</t>
  </si>
  <si>
    <t>Qo'shtepa</t>
  </si>
  <si>
    <t>Marhamat</t>
  </si>
  <si>
    <t>To'lg'a</t>
  </si>
  <si>
    <t>Xasanov Mirzoxidjon</t>
  </si>
  <si>
    <t>Rovot</t>
  </si>
  <si>
    <t>M.Xayitov</t>
  </si>
  <si>
    <t>Buxoro viloyati</t>
  </si>
  <si>
    <t>Jami quduq</t>
  </si>
  <si>
    <t>Kichik hajmli quduq
(1 tа xonadon) soni</t>
  </si>
  <si>
    <t>Katta hajmli quduq
(30 tа xonadon) soni</t>
  </si>
  <si>
    <t xml:space="preserve">So'fikorgar </t>
  </si>
  <si>
    <t>Ismoilov Ilxom</t>
  </si>
  <si>
    <t>Eshonov Dilshod</t>
  </si>
  <si>
    <t xml:space="preserve">Ko'chkumar </t>
  </si>
  <si>
    <t>Fayziyev Uchqun</t>
  </si>
  <si>
    <t>Norqulov Ashur</t>
  </si>
  <si>
    <t>Dexcha</t>
  </si>
  <si>
    <t>Tolibov Sanjar</t>
  </si>
  <si>
    <t>Jami tuman</t>
  </si>
  <si>
    <t>Vobkent</t>
  </si>
  <si>
    <t>Diyor</t>
  </si>
  <si>
    <t>Azimov Sarvarjon</t>
  </si>
  <si>
    <t>Fayzullaev Mexriddin</t>
  </si>
  <si>
    <t xml:space="preserve">Istiqlol  </t>
  </si>
  <si>
    <t>Samandarov Dilmurod</t>
  </si>
  <si>
    <t>Shirinov Shoxjon</t>
  </si>
  <si>
    <t>Arabxona MFY</t>
  </si>
  <si>
    <t>Yadgarov Shuxrat</t>
  </si>
  <si>
    <t>Anjirbog MFY</t>
  </si>
  <si>
    <t>Ruziev Rustam</t>
  </si>
  <si>
    <t>Xayrxysh</t>
  </si>
  <si>
    <t>Xomidov Farxod</t>
  </si>
  <si>
    <t>Muminobod</t>
  </si>
  <si>
    <t>Ismoilov Abbos</t>
  </si>
  <si>
    <t>Jondor</t>
  </si>
  <si>
    <t>Boliob </t>
  </si>
  <si>
    <t>Yaxshiyev Rasul  Elmurodovich</t>
  </si>
  <si>
    <t>Demun </t>
  </si>
  <si>
    <t>Kulliyeva Saboxat Aliyevna</t>
  </si>
  <si>
    <t>Chorzona </t>
  </si>
  <si>
    <t>Rasulov Xusen Xojiyevich</t>
  </si>
  <si>
    <t>Nasullayev Jasur Sharofovich</t>
  </si>
  <si>
    <t>Narziyev Mardon Nasullayevich</t>
  </si>
  <si>
    <t>Baxoriston </t>
  </si>
  <si>
    <t>Elmurodov Baxtiyor Mustafoyevich</t>
  </si>
  <si>
    <t>Izzatov Turob Xalimovich</t>
  </si>
  <si>
    <t>Jamiyat </t>
  </si>
  <si>
    <t>Jurayev Maqsud Tolibovich</t>
  </si>
  <si>
    <t>Koilov Shuxrat Djurayevich</t>
  </si>
  <si>
    <t>Ibn Sino</t>
  </si>
  <si>
    <t xml:space="preserve">Халабов Рустам Жўраевич </t>
  </si>
  <si>
    <t>Shodiyev Shuxrat Amonovich</t>
  </si>
  <si>
    <t>Yusupov Shoxon</t>
  </si>
  <si>
    <t>Raxmonov Yoqub Yaxyoyevich</t>
  </si>
  <si>
    <t>Olimov Usmon Xamroyevich</t>
  </si>
  <si>
    <t>Dalmunobod </t>
  </si>
  <si>
    <t>Narzulloyev Sayfullo</t>
  </si>
  <si>
    <t>Umurova Shaxzoda Davronovna</t>
  </si>
  <si>
    <t>Nazarov Nabijon Muxidovich</t>
  </si>
  <si>
    <t>Oxshix </t>
  </si>
  <si>
    <t>Axmedov Najmiddin</t>
  </si>
  <si>
    <t>Karoli </t>
  </si>
  <si>
    <t>Sharipov Ziyodullo Kosimovich</t>
  </si>
  <si>
    <t>Kovchin </t>
  </si>
  <si>
    <t>Ashurov Normurod Ubaydulloyevich</t>
  </si>
  <si>
    <t>Soliyev Sayfulo</t>
  </si>
  <si>
    <t>Rajabov Maxsud Xodjiyevich</t>
  </si>
  <si>
    <t>Zangi </t>
  </si>
  <si>
    <t>Xasanov Jurakul Ortikovich</t>
  </si>
  <si>
    <t>Sobirov Erkin Ortikovich</t>
  </si>
  <si>
    <t>Egamov Azam Kurbonovich</t>
  </si>
  <si>
    <t>Koravul </t>
  </si>
  <si>
    <t>Kairov Narzillo Usmonovich</t>
  </si>
  <si>
    <t>Jumayev Ismoil Tuxtayevich</t>
  </si>
  <si>
    <t>Tobagar </t>
  </si>
  <si>
    <t>Norov Ilyos Latipovich</t>
  </si>
  <si>
    <t>Qozoqon </t>
  </si>
  <si>
    <t>Adizov Zarif Zuvorovich</t>
  </si>
  <si>
    <t>Pochchoyi </t>
  </si>
  <si>
    <t>Xamroyev Maxmud Ergashovich</t>
  </si>
  <si>
    <t>Murgak </t>
  </si>
  <si>
    <t>Jumayev Bekzod Tolibovich</t>
  </si>
  <si>
    <t>Saidov Xo‘janazar Nuraliyevich</t>
  </si>
  <si>
    <t>Yangiobod </t>
  </si>
  <si>
    <t>Umarov Yangi Olimovich</t>
  </si>
  <si>
    <t>Uzoqov Quvvat Ostonovich</t>
  </si>
  <si>
    <t>Mustakillik </t>
  </si>
  <si>
    <t>Xamidov Zavkiddin Ormonovich</t>
  </si>
  <si>
    <t>Xomidov O‘tkir Usmonovich</t>
  </si>
  <si>
    <t xml:space="preserve">Сафаров Фрдавсий Фармонович </t>
  </si>
  <si>
    <t>Xamdamov Azamat Raxmonovich</t>
  </si>
  <si>
    <t>Bo‘ronov Sadriddin O‘runovich</t>
  </si>
  <si>
    <t>Namgoni </t>
  </si>
  <si>
    <t>Kurbonov Kudrat Ibadovich</t>
  </si>
  <si>
    <t>Sultonov Shuxrat</t>
  </si>
  <si>
    <t>Dovud </t>
  </si>
  <si>
    <t>Muxammedov Faxriddin Usmonovich</t>
  </si>
  <si>
    <t>Oytugdi </t>
  </si>
  <si>
    <t>Ochilov Shokir Sharipovich</t>
  </si>
  <si>
    <t>Fayzullayev Maqsud To‘lisovich</t>
  </si>
  <si>
    <t>Toshqulov Ormon Negiyevich</t>
  </si>
  <si>
    <t>Xo‘jaxayron</t>
  </si>
  <si>
    <t>Xafizov G‘ayrat</t>
  </si>
  <si>
    <t>Когон</t>
  </si>
  <si>
    <t xml:space="preserve">Nurafshon </t>
  </si>
  <si>
    <t>Juraev Raxmat Solievich</t>
  </si>
  <si>
    <t>Tuxtaev Azam Xotamovich</t>
  </si>
  <si>
    <t xml:space="preserve">Mustaqillik </t>
  </si>
  <si>
    <t xml:space="preserve">Karimov Salim </t>
  </si>
  <si>
    <t>Turdiev Umurzoq</t>
  </si>
  <si>
    <t>Niyoz Hoji</t>
  </si>
  <si>
    <t>Muqimov Aslon</t>
  </si>
  <si>
    <t>Qorako`l</t>
  </si>
  <si>
    <t>Sayyot</t>
  </si>
  <si>
    <t>Qulliyev Murot</t>
  </si>
  <si>
    <t>Ro'ziyev G'ofur</t>
  </si>
  <si>
    <t>Qurbonov Ergash</t>
  </si>
  <si>
    <t>Xudayev G'affor</t>
  </si>
  <si>
    <t>Omonov Normurod</t>
  </si>
  <si>
    <t>Solur</t>
  </si>
  <si>
    <t>Haydarov Og'abek</t>
  </si>
  <si>
    <t>Qo'chmurodov Alisher</t>
  </si>
  <si>
    <t>G'afforov Baxtiyor</t>
  </si>
  <si>
    <t>Odilov Zarif</t>
  </si>
  <si>
    <t>Alikaxo'ja</t>
  </si>
  <si>
    <t>Raximov Alisher</t>
  </si>
  <si>
    <t>Qorovulbozor</t>
  </si>
  <si>
    <t xml:space="preserve">Jarqoq </t>
  </si>
  <si>
    <t>Savriev Zafar</t>
  </si>
  <si>
    <t>Jabborov Sunnat</t>
  </si>
  <si>
    <t xml:space="preserve">Bo'zachi  </t>
  </si>
  <si>
    <t>Berdiev Xusniddin</t>
  </si>
  <si>
    <t>Akramov Alisher</t>
  </si>
  <si>
    <t xml:space="preserve">Tinchlik  </t>
  </si>
  <si>
    <t>Umarov Xumoyun</t>
  </si>
  <si>
    <t>Baxronov Shavkat</t>
  </si>
  <si>
    <t xml:space="preserve"> Cho'lquvar  </t>
  </si>
  <si>
    <t>Karomatov Soyib</t>
  </si>
  <si>
    <t xml:space="preserve">Navbaxor  </t>
  </si>
  <si>
    <t>Voxidov Sherzod</t>
  </si>
  <si>
    <t>Peshku</t>
  </si>
  <si>
    <t xml:space="preserve">Shukurov Samandar </t>
  </si>
  <si>
    <t>Qudratov Islom</t>
  </si>
  <si>
    <t>Qalla</t>
  </si>
  <si>
    <t>Choriev Abbos</t>
  </si>
  <si>
    <t>Jalilov Usmon</t>
  </si>
  <si>
    <t>O`zbek</t>
  </si>
  <si>
    <t>Navro`zov Jo`rabek</t>
  </si>
  <si>
    <t>Solliev Murtazo</t>
  </si>
  <si>
    <t>M. Miroshkor</t>
  </si>
  <si>
    <t>Bo`ronov Toir</t>
  </si>
  <si>
    <t>Jumaev Arslon</t>
  </si>
  <si>
    <t>Bog`imuso</t>
  </si>
  <si>
    <t>Barnoyev Doniyorjon</t>
  </si>
  <si>
    <t>Xudoyberdiyev Tolib</t>
  </si>
  <si>
    <t>Romitan</t>
  </si>
  <si>
    <t xml:space="preserve">Azizon  </t>
  </si>
  <si>
    <t>Komilov Qahramon Ismoilovich</t>
  </si>
  <si>
    <t xml:space="preserve">Baxtiyorchi  </t>
  </si>
  <si>
    <t xml:space="preserve">Karimov Ulug'bek </t>
  </si>
  <si>
    <t xml:space="preserve">Samosiy  </t>
  </si>
  <si>
    <t>Umarov Bahodir Barnoyevich</t>
  </si>
  <si>
    <t xml:space="preserve">Qalaychorbog'  </t>
  </si>
  <si>
    <t xml:space="preserve">Yoqubov Ravshan </t>
  </si>
  <si>
    <t>Chandir</t>
  </si>
  <si>
    <t>Istamov Baraka</t>
  </si>
  <si>
    <t xml:space="preserve">Decha  </t>
  </si>
  <si>
    <t>Teshayeva Feruza</t>
  </si>
  <si>
    <t>Shodoiyev O'lmas</t>
  </si>
  <si>
    <t>Qorgon</t>
  </si>
  <si>
    <t>Ramazonov Shodi</t>
  </si>
  <si>
    <t xml:space="preserve">G'azberon  </t>
  </si>
  <si>
    <t xml:space="preserve"> Joraev Homid</t>
  </si>
  <si>
    <t>Xolov Ramazon</t>
  </si>
  <si>
    <t xml:space="preserve">Urganjiyon  </t>
  </si>
  <si>
    <t>Boboyev Nazar</t>
  </si>
  <si>
    <t xml:space="preserve">Chelong'u  </t>
  </si>
  <si>
    <t xml:space="preserve"> Hikmatov Nemat</t>
  </si>
  <si>
    <t xml:space="preserve">Bog'cha  </t>
  </si>
  <si>
    <t>Suphonov Zavqiddin</t>
  </si>
  <si>
    <t>Poyjo`y</t>
  </si>
  <si>
    <t>Nazarov Murod</t>
  </si>
  <si>
    <t>Iftihor</t>
  </si>
  <si>
    <t>Nurulloyev Abdullo</t>
  </si>
  <si>
    <t>Jo'rayev Shuhrat</t>
  </si>
  <si>
    <t>Marziya</t>
  </si>
  <si>
    <t>Majidov Yunus</t>
  </si>
  <si>
    <t>Hojiyev Shuhrat</t>
  </si>
  <si>
    <t xml:space="preserve">Xo'jaubbon  </t>
  </si>
  <si>
    <t>Sharopov Odil</t>
  </si>
  <si>
    <t>Toshrobot</t>
  </si>
  <si>
    <t>Nurillaev Mehriddin</t>
  </si>
  <si>
    <t xml:space="preserve">Hofizrabot </t>
  </si>
  <si>
    <t>Sadirov Dadajon</t>
  </si>
  <si>
    <t>Asadov Shirin</t>
  </si>
  <si>
    <t>Qoqishtuvon</t>
  </si>
  <si>
    <t>Ergashov Ubaydullo</t>
  </si>
  <si>
    <t>Toyirov Obid</t>
  </si>
  <si>
    <t>Bahronov Hujamurod</t>
  </si>
  <si>
    <t>Sharipov Izzatullo</t>
  </si>
  <si>
    <t>Qo`rg`on</t>
  </si>
  <si>
    <t>Dajalilova Nozigul</t>
  </si>
  <si>
    <t>Shofirkon</t>
  </si>
  <si>
    <t>Tinchlik MFY</t>
  </si>
  <si>
    <t>Safarov Jabbor</t>
  </si>
  <si>
    <t>Xorin MFY</t>
  </si>
  <si>
    <t>O'rinov Iskandar</t>
  </si>
  <si>
    <t>Jo'ynav MFY</t>
  </si>
  <si>
    <t>Ashurov Orif</t>
  </si>
  <si>
    <t>Almosov Jo'rabek</t>
  </si>
  <si>
    <t>G'ulomte MFY</t>
  </si>
  <si>
    <t>O'g'lonov Said</t>
  </si>
  <si>
    <t>Iskogare MFY</t>
  </si>
  <si>
    <t>Mirqulov Saylov</t>
  </si>
  <si>
    <t xml:space="preserve"> Q.Vardonze MFY</t>
  </si>
  <si>
    <t>Salomov Nazir</t>
  </si>
  <si>
    <t>Sh.Rashidov MFY</t>
  </si>
  <si>
    <t>Rahmatov Otabek</t>
  </si>
  <si>
    <t>Bog'iafzal MFY</t>
  </si>
  <si>
    <t>To'yboyeva Shohida</t>
  </si>
  <si>
    <t>Tilloyev Qahramon</t>
  </si>
  <si>
    <t>To'xsanov Qahramon</t>
  </si>
  <si>
    <t>Jilvon MFY</t>
  </si>
  <si>
    <t xml:space="preserve">Nufulov Oxun </t>
  </si>
  <si>
    <t>Pashmon MFY</t>
  </si>
  <si>
    <t>Xudoyberdiyev Rustam</t>
  </si>
  <si>
    <t>Ismatov O'ktam</t>
  </si>
  <si>
    <t>Mirzoqul MFY</t>
  </si>
  <si>
    <t>Burxonov Botir</t>
  </si>
  <si>
    <t>O'roqov  Bozor</t>
  </si>
  <si>
    <t>Mingchinor MFY</t>
  </si>
  <si>
    <t>Halimov Sherzod</t>
  </si>
  <si>
    <t>Tezguzar MFY</t>
  </si>
  <si>
    <t>Xolniyozov Farxod</t>
  </si>
  <si>
    <t xml:space="preserve">A.Navoiy MFY </t>
  </si>
  <si>
    <t>Yoqub Ergashev</t>
  </si>
  <si>
    <t>Nurafshon MFY</t>
  </si>
  <si>
    <t>Muxtorov Anvar</t>
  </si>
  <si>
    <t xml:space="preserve">Bobur MFY </t>
  </si>
  <si>
    <t>Oripov Botir</t>
  </si>
  <si>
    <t>Jo'yrabod MFY</t>
  </si>
  <si>
    <t>Yo'ldoshev O'ktam</t>
  </si>
  <si>
    <t>Kalon MFY</t>
  </si>
  <si>
    <t>Murodov Maxmud</t>
  </si>
  <si>
    <t>G`ijduvon</t>
  </si>
  <si>
    <t>Labiro‘t</t>
  </si>
  <si>
    <t>Bozorov Otabek</t>
  </si>
  <si>
    <t>Asadov Elbek</t>
  </si>
  <si>
    <t>Obod</t>
  </si>
  <si>
    <t>Jalolov G‘affor</t>
  </si>
  <si>
    <t>Soxibiyon</t>
  </si>
  <si>
    <t>Nurulloyev Alisher</t>
  </si>
  <si>
    <t>Qassobon</t>
  </si>
  <si>
    <t>Xamroyev Rustam</t>
  </si>
  <si>
    <t>Xakimov Muqimjon</t>
  </si>
  <si>
    <t>Sharipov Iskandar</t>
  </si>
  <si>
    <t>Sho`rcha</t>
  </si>
  <si>
    <t>Mirazayeva Gulchiroy</t>
  </si>
  <si>
    <t>Ko`shk</t>
  </si>
  <si>
    <t>Jabborov Mustaqim</t>
  </si>
  <si>
    <t>Xatcha</t>
  </si>
  <si>
    <t>Abduraxmonov Burxoniddin</t>
  </si>
  <si>
    <t>Armechan</t>
  </si>
  <si>
    <t>Rashidov A[ad</t>
  </si>
  <si>
    <t>Cho‘g‘alon</t>
  </si>
  <si>
    <t>Raxmonov Shavkat Asadovich</t>
  </si>
  <si>
    <t>O‘zanon</t>
  </si>
  <si>
    <t>Qo`ziyev Farxod</t>
  </si>
  <si>
    <t>Ashurova Mexrigul</t>
  </si>
  <si>
    <t>Bo`ronov Istam</t>
  </si>
  <si>
    <t>Mazragan</t>
  </si>
  <si>
    <t>To‘xtayev Farid</t>
  </si>
  <si>
    <t>M.Mirzayon</t>
  </si>
  <si>
    <t>Qayumov Abdumannon</t>
  </si>
  <si>
    <t>Mirakon</t>
  </si>
  <si>
    <t>Mallayev Valijon</t>
  </si>
  <si>
    <t>Dodarak</t>
  </si>
  <si>
    <t>Hikmatov Quvondiq</t>
  </si>
  <si>
    <t>Qoraxoni</t>
  </si>
  <si>
    <t>Temirov Axat</t>
  </si>
  <si>
    <t>Viloyat bo`yicha jami</t>
  </si>
  <si>
    <t xml:space="preserve">Tumanlar  nomi </t>
  </si>
  <si>
    <t>Kichik hajmli quduq (1 tа xonadonga)</t>
  </si>
  <si>
    <t>Katta hajmli quduq (30 tа хоnаdоnga)</t>
  </si>
  <si>
    <t>Duvlanov Xoliqul (D/X)</t>
  </si>
  <si>
    <t>Karimov Elyor</t>
  </si>
  <si>
    <t>Omonova Shohsanam</t>
  </si>
  <si>
    <t>Berdimurodova Mavluda</t>
  </si>
  <si>
    <t>Toshpo'latova Aziza</t>
  </si>
  <si>
    <t>Rasulov Timur</t>
  </si>
  <si>
    <t>Boshmonov Jamoliddin</t>
  </si>
  <si>
    <t>Narpayev Qilichbek (D/X)</t>
  </si>
  <si>
    <t>Raximova Iqbol (D/X)</t>
  </si>
  <si>
    <t>Usmanova Yulduz (D/X)</t>
  </si>
  <si>
    <t>Qashqadaryo viloyati</t>
  </si>
  <si>
    <t>Ғузор</t>
  </si>
  <si>
    <t>Yonqishloq</t>
  </si>
  <si>
    <t>Shakarbuloq</t>
  </si>
  <si>
    <t>Xushvaqtov Sunnatillo</t>
  </si>
  <si>
    <t>Qurbonov Azamat</t>
  </si>
  <si>
    <t>Fayzobod</t>
  </si>
  <si>
    <t>Almanov Alimardon</t>
  </si>
  <si>
    <t>Yangiboyeva Rohila</t>
  </si>
  <si>
    <t>Jarariq</t>
  </si>
  <si>
    <t>Toshmurodov Juma</t>
  </si>
  <si>
    <t>Niyozova Musallam</t>
  </si>
  <si>
    <t>Avg'onbog'</t>
  </si>
  <si>
    <t>Zoirov Bekzod</t>
  </si>
  <si>
    <t>Sovbog'</t>
  </si>
  <si>
    <t>Xolboyev Omon</t>
  </si>
  <si>
    <t>Yakkadaraxt</t>
  </si>
  <si>
    <t>Murodov Odil</t>
  </si>
  <si>
    <t>Apardi</t>
  </si>
  <si>
    <t>Xudoyqulov Akmal</t>
  </si>
  <si>
    <t>Farmonov Shuxrat</t>
  </si>
  <si>
    <t>Jonbuloq</t>
  </si>
  <si>
    <t>Normamatova Shoxista</t>
  </si>
  <si>
    <t>Meyliyev Anvar</t>
  </si>
  <si>
    <t>Utkirova Ra'no</t>
  </si>
  <si>
    <t>Aliyev Nodir</t>
  </si>
  <si>
    <t>Qovchin</t>
  </si>
  <si>
    <t>Do'syorova Gulbahor</t>
  </si>
  <si>
    <t>Paxtachi</t>
  </si>
  <si>
    <t>Qarshi t.</t>
  </si>
  <si>
    <t>Xonobod</t>
  </si>
  <si>
    <t>Ko'chkak</t>
  </si>
  <si>
    <t>Jurayev Ulug'bek</t>
  </si>
  <si>
    <t>Yerov Beknazar</t>
  </si>
  <si>
    <t>Kerayet</t>
  </si>
  <si>
    <t>Xamdamov Nurbek</t>
  </si>
  <si>
    <t>Qoraquchchi</t>
  </si>
  <si>
    <t>Ravshanov Kamol</t>
  </si>
  <si>
    <t>Otamurodov Xoliyor</t>
  </si>
  <si>
    <t>O'zbekiston Mustaqilligi</t>
  </si>
  <si>
    <t>Jumayev Rustam</t>
  </si>
  <si>
    <t>Begaliyev Raxmatulla</t>
  </si>
  <si>
    <t>Djumayev Akrom</t>
  </si>
  <si>
    <t>Muxtorov Isroil</t>
  </si>
  <si>
    <t>Urinov Ural</t>
  </si>
  <si>
    <t>Raupov Farid</t>
  </si>
  <si>
    <t>Косон</t>
  </si>
  <si>
    <t>Qozoqli</t>
  </si>
  <si>
    <t>Gulobod</t>
  </si>
  <si>
    <t>Farmanov Olim</t>
  </si>
  <si>
    <t>Allayorov Sherzod</t>
  </si>
  <si>
    <t>Boyg'undi</t>
  </si>
  <si>
    <t>Karimov Juma</t>
  </si>
  <si>
    <t>Ulug'murodov Shavkat</t>
  </si>
  <si>
    <t>Quyi Ayronchi</t>
  </si>
  <si>
    <t>Abdunazarov Alisher</t>
  </si>
  <si>
    <t>Abdullayev Baxtiyor</t>
  </si>
  <si>
    <t>Mash'al</t>
  </si>
  <si>
    <t>Davronov Laziz</t>
  </si>
  <si>
    <t>Bunyodkor</t>
  </si>
  <si>
    <t>Ushoqtepa</t>
  </si>
  <si>
    <t>Shoyqulov Qudrat</t>
  </si>
  <si>
    <t>Ermatov Ulug'bek</t>
  </si>
  <si>
    <t>Maydayobu</t>
  </si>
  <si>
    <t>Xalilov Suxrobiddin</t>
  </si>
  <si>
    <t>Bobojonov Itolmas</t>
  </si>
  <si>
    <t>Kasbi</t>
  </si>
  <si>
    <t>Jarko'cha</t>
  </si>
  <si>
    <t>Cho'liyev Shuxrat</t>
  </si>
  <si>
    <t>Oqtepa</t>
  </si>
  <si>
    <t>Berdiyev Esanjon</t>
  </si>
  <si>
    <t>Talishbe</t>
  </si>
  <si>
    <t>Qurbonov Rustam</t>
  </si>
  <si>
    <t>Qatog'on</t>
  </si>
  <si>
    <t>Mamanov Ziyodulla</t>
  </si>
  <si>
    <t>Eshimov Hasan</t>
  </si>
  <si>
    <t>Mug'lon</t>
  </si>
  <si>
    <t>Mamarahimov Bobomurod</t>
  </si>
  <si>
    <t>Jabborov Sardor</t>
  </si>
  <si>
    <t>Sevinov Kamoliddin</t>
  </si>
  <si>
    <t>Mustaqilobod</t>
  </si>
  <si>
    <t>Yuldashov Ergash</t>
  </si>
  <si>
    <t>Muborak</t>
  </si>
  <si>
    <t>Barkamol avlod</t>
  </si>
  <si>
    <t>Abdiyev Barno</t>
  </si>
  <si>
    <t xml:space="preserve">Inatov Botir </t>
  </si>
  <si>
    <t>Sardoba</t>
  </si>
  <si>
    <t>Avliyev Muqum</t>
  </si>
  <si>
    <t>Ulmasov Raxmonqul</t>
  </si>
  <si>
    <t>Ko'hna shahar</t>
  </si>
  <si>
    <t>Saitov Shamurod</t>
  </si>
  <si>
    <t xml:space="preserve">Xaybarov Ubaydullo </t>
  </si>
  <si>
    <t>Qarliq</t>
  </si>
  <si>
    <t>Xaqberdiyev Xaydar</t>
  </si>
  <si>
    <t xml:space="preserve">Xujamurodov Saramjon </t>
  </si>
  <si>
    <t>Yangi obod</t>
  </si>
  <si>
    <t>Eronov Zokir</t>
  </si>
  <si>
    <t>A.Temur</t>
  </si>
  <si>
    <t>Yakkabog'</t>
  </si>
  <si>
    <t>Uzun</t>
  </si>
  <si>
    <t>Yuldoshov Ural</t>
  </si>
  <si>
    <t>To'qboy</t>
  </si>
  <si>
    <t xml:space="preserve">To'raqulov Akmal </t>
  </si>
  <si>
    <t>Choydori</t>
  </si>
  <si>
    <t>Pardayev Chori</t>
  </si>
  <si>
    <t>Shahrisabz</t>
  </si>
  <si>
    <t>Mevazor</t>
  </si>
  <si>
    <t>Zoxidov Ibadulla</t>
  </si>
  <si>
    <t>Avaz Malik</t>
  </si>
  <si>
    <t>Berdiyev Bazar</t>
  </si>
  <si>
    <t>Xusanov Xabibullo</t>
  </si>
  <si>
    <t>Abziyat</t>
  </si>
  <si>
    <t>Yusupov Zoxir</t>
  </si>
  <si>
    <t>Shanbe</t>
  </si>
  <si>
    <t>Egamberdiyev Alqar</t>
  </si>
  <si>
    <t>Qayimov Abdunabi</t>
  </si>
  <si>
    <t>Bog'ishamol</t>
  </si>
  <si>
    <t>Ibodullayev Nasrullo</t>
  </si>
  <si>
    <t>Norboyev Navro'z</t>
  </si>
  <si>
    <t xml:space="preserve">Sohibquron </t>
  </si>
  <si>
    <t>Norxujayeva Madinabonu</t>
  </si>
  <si>
    <t>Chiroqchi</t>
  </si>
  <si>
    <t>Kishmishtepa</t>
  </si>
  <si>
    <t>Muminova Nodira</t>
  </si>
  <si>
    <t>Қамаши</t>
  </si>
  <si>
    <t>Qorasuv</t>
  </si>
  <si>
    <t>Ismatov Sharofiddin</t>
  </si>
  <si>
    <t>Navoi viloyati</t>
  </si>
  <si>
    <t>Karmana</t>
  </si>
  <si>
    <t>Nurboyev Erkin</t>
  </si>
  <si>
    <t>Xoltoyev Umar</t>
  </si>
  <si>
    <t>Naimov Oybek</t>
  </si>
  <si>
    <t>Behkent</t>
  </si>
  <si>
    <t>Sultonov Qodir</t>
  </si>
  <si>
    <t>Uyrot</t>
  </si>
  <si>
    <t>Yuldashov Otabek</t>
  </si>
  <si>
    <t>Malik</t>
  </si>
  <si>
    <t>Suvanova Maxsat Baxramovna</t>
  </si>
  <si>
    <t>Talqoq</t>
  </si>
  <si>
    <t>Radjabov G'ulom</t>
  </si>
  <si>
    <t>Ko'xna qo'rg'on</t>
  </si>
  <si>
    <t>Xolov Soxib</t>
  </si>
  <si>
    <t>Shomurodov Feruz</t>
  </si>
  <si>
    <t>Sanayeva Manzura</t>
  </si>
  <si>
    <t>Ruzimurodova Gulchaman</t>
  </si>
  <si>
    <t>A.Navoiy</t>
  </si>
  <si>
    <t>Raximova Sarvinoz</t>
  </si>
  <si>
    <t>Nurullayev Rustam</t>
  </si>
  <si>
    <t>Qurbonov Shaxobiddin</t>
  </si>
  <si>
    <t>Kattamachit</t>
  </si>
  <si>
    <t>Safarov Xodi</t>
  </si>
  <si>
    <t>Ziyokor</t>
  </si>
  <si>
    <t>Narziyev Azam</t>
  </si>
  <si>
    <t>Degaron</t>
  </si>
  <si>
    <t>Islomova Yulduz</t>
  </si>
  <si>
    <t>Taniqulov Furqat</t>
  </si>
  <si>
    <t>Xalilov Shokir</t>
  </si>
  <si>
    <t>Dalliyeva Nafisa</t>
  </si>
  <si>
    <t>Jalilova Gulshan</t>
  </si>
  <si>
    <t>Pardayev Maqsud</t>
  </si>
  <si>
    <t>Ibragimova Sayyora</t>
  </si>
  <si>
    <t>Turdiyev Sherzod</t>
  </si>
  <si>
    <t>Konimex</t>
  </si>
  <si>
    <t>Sho'rtepa</t>
  </si>
  <si>
    <t>Xudayberdiyev Azamat</t>
  </si>
  <si>
    <t>Sarjal</t>
  </si>
  <si>
    <t>Kanatov Kairat Kalbaevish</t>
  </si>
  <si>
    <t>To'qqiztepa</t>
  </si>
  <si>
    <t>Ramazanov Norboi Qurbonovich</t>
  </si>
  <si>
    <t>Islamov Zakir Ikramovich</t>
  </si>
  <si>
    <t>Qiziltepa</t>
  </si>
  <si>
    <t>Xusharti</t>
  </si>
  <si>
    <t>Bafoyev Atoqul</t>
  </si>
  <si>
    <t>O'rtaqo'rg'on</t>
  </si>
  <si>
    <t>Toxtayev Norpo'lot</t>
  </si>
  <si>
    <t>Tavois</t>
  </si>
  <si>
    <t>Teshayeva Shoista Jurayevna</t>
  </si>
  <si>
    <t xml:space="preserve">Qalayi Azizon </t>
  </si>
  <si>
    <t>Maxmudov Otamurod</t>
  </si>
  <si>
    <t>Xo'jaqo'rg'on</t>
  </si>
  <si>
    <t>Jo'rayev Qaxramon Muxtorovich</t>
  </si>
  <si>
    <t>Atoyev Abror</t>
  </si>
  <si>
    <t>Kulolon</t>
  </si>
  <si>
    <t>Sharapov Baxodir Bozorovich</t>
  </si>
  <si>
    <t>Malikobod</t>
  </si>
  <si>
    <t>Hamroyeva Zebo</t>
  </si>
  <si>
    <t>Toshev Qaxramon</t>
  </si>
  <si>
    <t>Oboddiyor</t>
  </si>
  <si>
    <t>Najmiddinov Sulton Asadovich</t>
  </si>
  <si>
    <t>Madaniayt</t>
  </si>
  <si>
    <t>Sharipov Husen</t>
  </si>
  <si>
    <t>Navbahor</t>
  </si>
  <si>
    <t>Saroy</t>
  </si>
  <si>
    <t xml:space="preserve">Abdullayev G'oyibnazar </t>
  </si>
  <si>
    <t>Yaltirabot</t>
  </si>
  <si>
    <t>Kamalov Raxmatilla Erkinovich</t>
  </si>
  <si>
    <t>Yuqori Beshrabot</t>
  </si>
  <si>
    <t>Мirzamuratov Doniyor</t>
  </si>
  <si>
    <t>Kelachi</t>
  </si>
  <si>
    <t>Xushnazarov O'tkir</t>
  </si>
  <si>
    <t>Sharopov Akmaljon</t>
  </si>
  <si>
    <t>Ruziyev Karimboy G'olib o'g'li</t>
  </si>
  <si>
    <t>Qurbanov Avaz Ahmadovich</t>
  </si>
  <si>
    <t>Erbayev Nuriddin Yuldoshovich</t>
  </si>
  <si>
    <t xml:space="preserve">Kamolov Asatulla </t>
  </si>
  <si>
    <t>Xamroyev Botirboy</t>
  </si>
  <si>
    <t>Sobirov Uchqun</t>
  </si>
  <si>
    <t>Burqut</t>
  </si>
  <si>
    <t xml:space="preserve">Ibragimov A'ziz </t>
  </si>
  <si>
    <t>Axmedov Chori</t>
  </si>
  <si>
    <t>Yangi yo'l</t>
  </si>
  <si>
    <t>Urazov Xusniddin</t>
  </si>
  <si>
    <t>Keskanterak</t>
  </si>
  <si>
    <t xml:space="preserve">Ismoilov Asrorjon </t>
  </si>
  <si>
    <t>Rahmatov Hoshimjon Hosilovich</t>
  </si>
  <si>
    <t>Shodiyev Baxodir Ravshanovich</t>
  </si>
  <si>
    <t xml:space="preserve">Ummatov Xayrullo </t>
  </si>
  <si>
    <t>Shodiyev Usmonjon</t>
  </si>
  <si>
    <t>Mirzo Ulug'bek</t>
  </si>
  <si>
    <t>Roziqov Tolib</t>
  </si>
  <si>
    <t>Toshrabod</t>
  </si>
  <si>
    <t xml:space="preserve">Qodirov Jalil </t>
  </si>
  <si>
    <t>Armijon</t>
  </si>
  <si>
    <t>Fozilov Orzi</t>
  </si>
  <si>
    <t>Hashman</t>
  </si>
  <si>
    <t>Quvondiqov Azim</t>
  </si>
  <si>
    <t>Mirzayeva Durdona</t>
  </si>
  <si>
    <t>Tursunova Latofat</t>
  </si>
  <si>
    <t>Xudoyberdiev Anvar</t>
  </si>
  <si>
    <t>Tursunova Begim</t>
  </si>
  <si>
    <t>Vomitan</t>
  </si>
  <si>
    <t>Muzaffarov Bunyot</t>
  </si>
  <si>
    <t>Zaripov Sharof</t>
  </si>
  <si>
    <t>Navkar</t>
  </si>
  <si>
    <t>Dul Dul</t>
  </si>
  <si>
    <t>Shomurodov G'ofur Jamilovich</t>
  </si>
  <si>
    <t>Niyozov Latif</t>
  </si>
  <si>
    <t>Ro'ziyev Lutfullo</t>
  </si>
  <si>
    <t>Xatirchi</t>
  </si>
  <si>
    <t>Elmurodov Abdurazzoq</t>
  </si>
  <si>
    <t>Ko'ksaroy</t>
  </si>
  <si>
    <t>Xaydarov Shokir</t>
  </si>
  <si>
    <t>Ikrom Karvon</t>
  </si>
  <si>
    <t>Xo'jamov Uyg'un</t>
  </si>
  <si>
    <t>Yangi</t>
  </si>
  <si>
    <t>Sharipov Raxim</t>
  </si>
  <si>
    <t>Yangi qurilish</t>
  </si>
  <si>
    <t>Xolboyev Shokir</t>
  </si>
  <si>
    <t>Sidiyorov Akmal</t>
  </si>
  <si>
    <t>Navruz</t>
  </si>
  <si>
    <t>Qodirov Islomqul</t>
  </si>
  <si>
    <t>Musayev Xamro</t>
  </si>
  <si>
    <t>Uchqora</t>
  </si>
  <si>
    <t>Raxmatov Muxiddin</t>
  </si>
  <si>
    <t>Boboqulov G'iyos</t>
  </si>
  <si>
    <t>Shomurodov Boymirza</t>
  </si>
  <si>
    <t>Olmazor</t>
  </si>
  <si>
    <t>Rashidov Fayzullo</t>
  </si>
  <si>
    <t>Polvon ota</t>
  </si>
  <si>
    <t>Parmonov Yorqul</t>
  </si>
  <si>
    <t>Maydon</t>
  </si>
  <si>
    <t>Chinniqulov Zokir</t>
  </si>
  <si>
    <t>Nurota</t>
  </si>
  <si>
    <t>O'sarov Maxmut</t>
  </si>
  <si>
    <t>Rustamova Nabot</t>
  </si>
  <si>
    <t>Jo'rayev Marufjon Tojievich</t>
  </si>
  <si>
    <t>Namangan viloyati</t>
  </si>
  <si>
    <t>Norin</t>
  </si>
  <si>
    <t>O'rinboyev Toshpo'lat</t>
  </si>
  <si>
    <t>Yoshlik</t>
  </si>
  <si>
    <t>Chortoq</t>
  </si>
  <si>
    <t>Soliev Xamidullo Fayzullaevich</t>
  </si>
  <si>
    <t>Bog'iston</t>
  </si>
  <si>
    <t>Akmalov Obidhon</t>
  </si>
  <si>
    <t>O'rikzor</t>
  </si>
  <si>
    <t>Chust</t>
  </si>
  <si>
    <t>Ariqbo'yi</t>
  </si>
  <si>
    <t>Usmonaliev Bekzod</t>
  </si>
  <si>
    <t>Ko'ktosh</t>
  </si>
  <si>
    <t>Umirzokov Valijon</t>
  </si>
  <si>
    <t>Yangiqo'rg'on</t>
  </si>
  <si>
    <t>Xurriyat</t>
  </si>
  <si>
    <t>Alimov Akramjon</t>
  </si>
  <si>
    <t xml:space="preserve">Yumaloqtepa </t>
  </si>
  <si>
    <t>Mamajonov Sardorbek</t>
  </si>
  <si>
    <t>Kenjaboyeva Nigora</t>
  </si>
  <si>
    <t>Bog`</t>
  </si>
  <si>
    <t xml:space="preserve">Yusupjonov Sardorbek </t>
  </si>
  <si>
    <t>Bulung'ur</t>
  </si>
  <si>
    <t>Mingchinor</t>
  </si>
  <si>
    <t>Isaxanov Abrol</t>
  </si>
  <si>
    <t>Durbayev Eshpo'lat</t>
  </si>
  <si>
    <t>O'tashev Baxriddin</t>
  </si>
  <si>
    <t>Jomboy</t>
  </si>
  <si>
    <t>G'azira</t>
  </si>
  <si>
    <t>Raxmanov Shokirjon</t>
  </si>
  <si>
    <t>Tut</t>
  </si>
  <si>
    <t>Qodirov O'lmas Muxtarovich</t>
  </si>
  <si>
    <t>Polvonariq</t>
  </si>
  <si>
    <t>Ishtixon</t>
  </si>
  <si>
    <t>Xalqabot</t>
  </si>
  <si>
    <t>Berdiqulova Maftuna</t>
  </si>
  <si>
    <t>Boyto'bi</t>
  </si>
  <si>
    <t>Tangirov Abduvaxob</t>
  </si>
  <si>
    <t>O'zbekqo'rg'on</t>
  </si>
  <si>
    <t>Qo'shbaqov Davron</t>
  </si>
  <si>
    <t>Kutarma</t>
  </si>
  <si>
    <t>Xasanov Shavkat</t>
  </si>
  <si>
    <t>Toytuyoq</t>
  </si>
  <si>
    <t>Bobonazarov Akrom</t>
  </si>
  <si>
    <t>Buston</t>
  </si>
  <si>
    <t>Urazov Kuvondik</t>
  </si>
  <si>
    <t>Zarband</t>
  </si>
  <si>
    <t>Jumanov Muhiddin</t>
  </si>
  <si>
    <t>Kattaqo'rg'on</t>
  </si>
  <si>
    <t>Mundiyon</t>
  </si>
  <si>
    <t>Toxirov Muxtor</t>
  </si>
  <si>
    <t>Tavaron</t>
  </si>
  <si>
    <t>Ergashev Islom</t>
  </si>
  <si>
    <t>Sobirov Sanjar</t>
  </si>
  <si>
    <t>Xushvaqov Alisher</t>
  </si>
  <si>
    <t>Qirg'iz</t>
  </si>
  <si>
    <t>Qurbanov Davronboy</t>
  </si>
  <si>
    <t>Eshniyozov Baxtiyor</t>
  </si>
  <si>
    <t>Qushtepa</t>
  </si>
  <si>
    <t>Axadov Avaz</t>
  </si>
  <si>
    <t>Jumaboy</t>
  </si>
  <si>
    <t>Ruziyev Jamoliddin</t>
  </si>
  <si>
    <t>Javlon</t>
  </si>
  <si>
    <t>Murodullayev ozod</t>
  </si>
  <si>
    <t>Ziyayev Shirinboy</t>
  </si>
  <si>
    <t>Оқдарё</t>
  </si>
  <si>
    <t>Eshonqulova Marxabo</t>
  </si>
  <si>
    <t>Abduraxmonov Azizjon</t>
  </si>
  <si>
    <t>Nurmamatov Baxrom</t>
  </si>
  <si>
    <t>Miyonqol</t>
  </si>
  <si>
    <t>Kubayev Sherzod</t>
  </si>
  <si>
    <t>Go'zalkent</t>
  </si>
  <si>
    <t>Achilov Alijon</t>
  </si>
  <si>
    <t>Temirak</t>
  </si>
  <si>
    <t>Salamov Saypiddin</t>
  </si>
  <si>
    <t>Alimardiyev Ulug'bek</t>
  </si>
  <si>
    <t>Doliyev To;lqin</t>
  </si>
  <si>
    <t>Yangiqishloq</t>
  </si>
  <si>
    <t>Xoliqnazarov Abdukarim</t>
  </si>
  <si>
    <t>Yangirovot</t>
  </si>
  <si>
    <t>Mamarimov Shokir</t>
  </si>
  <si>
    <t>Donoqulov Dilshod</t>
  </si>
  <si>
    <t>Ko'rpa</t>
  </si>
  <si>
    <t>Nurullayev Eldor</t>
  </si>
  <si>
    <t>To'xtaniyozov Qilich</t>
  </si>
  <si>
    <t>Nazarov Uroz</t>
  </si>
  <si>
    <t>Qilichova Shoira</t>
  </si>
  <si>
    <t>Do'ng</t>
  </si>
  <si>
    <t>Mamayusupova Qudrat</t>
  </si>
  <si>
    <t>Chorgusha</t>
  </si>
  <si>
    <t>Mustafayev Jumaboy</t>
  </si>
  <si>
    <t>Mirza odim</t>
  </si>
  <si>
    <t>Sanaeva Zaynab</t>
  </si>
  <si>
    <t>Go'ro'g'li</t>
  </si>
  <si>
    <t>Berdiyeva Bahora</t>
  </si>
  <si>
    <t>Bobomuratov Toshmaxammat</t>
  </si>
  <si>
    <t>Xamidov Oybek</t>
  </si>
  <si>
    <t>Janiqulov Karim</t>
  </si>
  <si>
    <t>Sirliboyev To'lqin</t>
  </si>
  <si>
    <t>Buriyeva Zuxra</t>
  </si>
  <si>
    <t>Axmadov Mirzoxid</t>
  </si>
  <si>
    <t>Darvishiq</t>
  </si>
  <si>
    <t>Bozorov Zafar</t>
  </si>
  <si>
    <t>Ruzimurodova Muattar</t>
  </si>
  <si>
    <t>Xoliqov Abdulatip</t>
  </si>
  <si>
    <t>Sindarov Muzaffar</t>
  </si>
  <si>
    <t>Kusoxo</t>
  </si>
  <si>
    <t>Rasulov Doniyor</t>
  </si>
  <si>
    <t>Yangijoy</t>
  </si>
  <si>
    <t>Ziyayev A'lam</t>
  </si>
  <si>
    <t>Qumzor</t>
  </si>
  <si>
    <t>Xalimov Zafar</t>
  </si>
  <si>
    <t>Mirishkor</t>
  </si>
  <si>
    <t>Ipakchi</t>
  </si>
  <si>
    <t>Imomkulov Umid</t>
  </si>
  <si>
    <t>Ургут</t>
  </si>
  <si>
    <t>Meliyeva Gullola</t>
  </si>
  <si>
    <t>Toshariq</t>
  </si>
  <si>
    <t>Po'latov Xolmurod</t>
  </si>
  <si>
    <t>Saidov Samad</t>
  </si>
  <si>
    <t>Pulatov Alijon</t>
  </si>
  <si>
    <t>Rustamov Isrofil</t>
  </si>
  <si>
    <t>Ko'tarma</t>
  </si>
  <si>
    <t>Qo'ysunov Akbar</t>
  </si>
  <si>
    <t>Chep</t>
  </si>
  <si>
    <t>Boboeva Marufat</t>
  </si>
  <si>
    <t>Chag'izmon</t>
  </si>
  <si>
    <t>Razzaqov Rabbim</t>
  </si>
  <si>
    <t>Xujoyorova Ochiloy</t>
  </si>
  <si>
    <t>Narpay</t>
  </si>
  <si>
    <t xml:space="preserve">Arziqulov Shavkat </t>
  </si>
  <si>
    <t>No'g'ay</t>
  </si>
  <si>
    <t>Yuldashova Nazokat</t>
  </si>
  <si>
    <t>Qodirov Dilmurod</t>
  </si>
  <si>
    <t>To'ron</t>
  </si>
  <si>
    <t>Xayriev Omon</t>
  </si>
  <si>
    <t>Barkamol</t>
  </si>
  <si>
    <t>Razzaqov G'ulom</t>
  </si>
  <si>
    <t>Totkent</t>
  </si>
  <si>
    <t>Mirzaev Elmurod</t>
  </si>
  <si>
    <t>Soxibkor</t>
  </si>
  <si>
    <t>Qo'shrabot</t>
  </si>
  <si>
    <t>Xonnazar</t>
  </si>
  <si>
    <t>Mavlyanov Sirojiddin</t>
  </si>
  <si>
    <t>Mavlyanova Gulurux</t>
  </si>
  <si>
    <t>Kuvondikov Baxtiyor</t>
  </si>
  <si>
    <t>Sayfiddinov Fayzullo</t>
  </si>
  <si>
    <t xml:space="preserve">Aliqulov Husniddin </t>
  </si>
  <si>
    <t>Navkat</t>
  </si>
  <si>
    <t>Siddiqov Farxod</t>
  </si>
  <si>
    <t>Toyirov Mirsharof</t>
  </si>
  <si>
    <t>Qovunchi</t>
  </si>
  <si>
    <t>Omonqulov Otabek</t>
  </si>
  <si>
    <t>Surxondaryo viloyati</t>
  </si>
  <si>
    <t>Dunyotepa</t>
  </si>
  <si>
    <t>Zulpikorov Dilmurod</t>
  </si>
  <si>
    <t>Qovunlisoy</t>
  </si>
  <si>
    <t>Djumayev Rustam</t>
  </si>
  <si>
    <t>Yangi Hazarbog‘</t>
  </si>
  <si>
    <t>Urunov Bobomurod</t>
  </si>
  <si>
    <t>Mehnatobod</t>
  </si>
  <si>
    <t>Djurayev Farxod</t>
  </si>
  <si>
    <t>Kenjayev Baxtiyor</t>
  </si>
  <si>
    <t>Muxammadiyev Abduxoliq</t>
  </si>
  <si>
    <t>Abduraxmonov Narqo‘chqar</t>
  </si>
  <si>
    <t>Xalq yo‘li</t>
  </si>
  <si>
    <t>To‘layev Alisher</t>
  </si>
  <si>
    <t>Tong yulduzi</t>
  </si>
  <si>
    <t>Do‘simqulov Gulboy</t>
  </si>
  <si>
    <t>Jovliyev Akmal</t>
  </si>
  <si>
    <t>Chegarachi</t>
  </si>
  <si>
    <t>Egamberdiyev Abdurashid</t>
  </si>
  <si>
    <t>Dusatov Baxodir</t>
  </si>
  <si>
    <t>Obshir</t>
  </si>
  <si>
    <t>Raimov Abduxalil</t>
  </si>
  <si>
    <t>Tog‘aymurod</t>
  </si>
  <si>
    <t>Jumayev Baxrom</t>
  </si>
  <si>
    <t>Sariosiyo</t>
  </si>
  <si>
    <t>Diydor</t>
  </si>
  <si>
    <t>Karimov Xusniddin</t>
  </si>
  <si>
    <t>O‘lanqul</t>
  </si>
  <si>
    <t>Do‘rmonov Soatmurod</t>
  </si>
  <si>
    <t>Yangi yo‘l</t>
  </si>
  <si>
    <t>Muzrobov Sherdil</t>
  </si>
  <si>
    <t>Bog‘obod</t>
  </si>
  <si>
    <t>Axadov Murodali</t>
  </si>
  <si>
    <t>Qishloqbozor</t>
  </si>
  <si>
    <t>Qulmirzayev Ulug‘bek</t>
  </si>
  <si>
    <t>Oltinvoha</t>
  </si>
  <si>
    <t>Suyundikova Oydavlat</t>
  </si>
  <si>
    <t>O‘rinov Odil</t>
  </si>
  <si>
    <t>Jo‘rayev Elbek</t>
  </si>
  <si>
    <t>Cho‘yinchi</t>
  </si>
  <si>
    <t>Raxmonov Eldor</t>
  </si>
  <si>
    <t>Sho‘rchi</t>
  </si>
  <si>
    <t>Ezgulik</t>
  </si>
  <si>
    <t>Muminov Nuriddin</t>
  </si>
  <si>
    <t>Kakan</t>
  </si>
  <si>
    <t>Allayarov Xikmatulla</t>
  </si>
  <si>
    <t>Sirdaryo viloyati</t>
  </si>
  <si>
    <t>Toshkent viloyati</t>
  </si>
  <si>
    <t>Bo‘ka</t>
  </si>
  <si>
    <t>Kiyikchi</t>
  </si>
  <si>
    <t>Mansurov Botir</t>
  </si>
  <si>
    <t>Moy tepa</t>
  </si>
  <si>
    <t>Majidov Rustam</t>
  </si>
  <si>
    <t>Joraobod</t>
  </si>
  <si>
    <t>Islomov Nodijon</t>
  </si>
  <si>
    <t>Jag‘albayli</t>
  </si>
  <si>
    <t>Muxtorov Nodirxon G‘ozixon o‘g‘li</t>
  </si>
  <si>
    <t>Oqqo‘rg‘on</t>
  </si>
  <si>
    <t>Normatov SHermuhammad Sobirjonovich</t>
  </si>
  <si>
    <t>Bekobod</t>
  </si>
  <si>
    <t>Do‘stlik</t>
  </si>
  <si>
    <t>Boyzoqov Ziyovuddin Mavjiddinovich</t>
  </si>
  <si>
    <t>Bog‘ishamol</t>
  </si>
  <si>
    <t>Mirzayeva Rohila Umurqulovna</t>
  </si>
  <si>
    <t>Qo‘chqorova Aziza Qahhorovna</t>
  </si>
  <si>
    <t>Yangiyo‘l</t>
  </si>
  <si>
    <t>Tuyabo‘g‘iz</t>
  </si>
  <si>
    <t>Xamroyeva Feruza</t>
  </si>
  <si>
    <t>Umid</t>
  </si>
  <si>
    <t>Karimov Saparboy Namayevich</t>
  </si>
  <si>
    <t>Komilova Nigora Sobitjonovna</t>
  </si>
  <si>
    <t>Chinoz</t>
  </si>
  <si>
    <t>Kanalobod</t>
  </si>
  <si>
    <t>Masharipov Botir Abduvalievich</t>
  </si>
  <si>
    <t>To‘raev Asadilla Muxtarovich</t>
  </si>
  <si>
    <t>Bozorboev Ismoil Dalaboevich</t>
  </si>
  <si>
    <t>Viloyat Jami</t>
  </si>
  <si>
    <t>Farg'ona viloyati</t>
  </si>
  <si>
    <t>Beshariq</t>
  </si>
  <si>
    <t>Chorbog‘to‘rongi MFY</t>
  </si>
  <si>
    <t xml:space="preserve">Xaydarov Baxtiyor </t>
  </si>
  <si>
    <t>Bag`dod</t>
  </si>
  <si>
    <t>Ittifoq MFY</t>
  </si>
  <si>
    <t>Xolmirzayev Saminjon</t>
  </si>
  <si>
    <t>Dasht MFY</t>
  </si>
  <si>
    <t>Qaroqchitol MFY</t>
  </si>
  <si>
    <t>Boymirzaev Axmadali</t>
  </si>
  <si>
    <t>Qorovultepa  MFY</t>
  </si>
  <si>
    <t>Azamov Xushomjon</t>
  </si>
  <si>
    <t>Qorako‘l  MFY</t>
  </si>
  <si>
    <t xml:space="preserve">Nishonov Rustamjon </t>
  </si>
  <si>
    <t>Rizayev Jumaqo‘zi</t>
  </si>
  <si>
    <t>Muruvvat MFY</t>
  </si>
  <si>
    <t>Ermatov Zokirjon</t>
  </si>
  <si>
    <t>G`aniev O`ktamjon</t>
  </si>
  <si>
    <t xml:space="preserve">Buvayda </t>
  </si>
  <si>
    <t>Pishag'ar MFY</t>
  </si>
  <si>
    <t>Nazarov Xomitali</t>
  </si>
  <si>
    <t>Bumazor MFY</t>
  </si>
  <si>
    <t>Shukurov Sidiqjon</t>
  </si>
  <si>
    <t>Tog'lik MFY</t>
  </si>
  <si>
    <t>Sultonov Abduvoxid</t>
  </si>
  <si>
    <t>Qum MFY</t>
  </si>
  <si>
    <t>Raxmonov Akmaljon</t>
  </si>
  <si>
    <t>Bumozor MFY</t>
  </si>
  <si>
    <t>Xatamov Izzatilla</t>
  </si>
  <si>
    <t>Yozyavon</t>
  </si>
  <si>
    <t>Сho'lguliston MFY</t>
  </si>
  <si>
    <t>Axmarov Nematjon</t>
  </si>
  <si>
    <t>Quva</t>
  </si>
  <si>
    <t>Uraboshi MFY</t>
  </si>
  <si>
    <t>Jumanova Ro`zixon</t>
  </si>
  <si>
    <t>Dang‘ara</t>
  </si>
  <si>
    <t xml:space="preserve">  Taypoq MFY </t>
  </si>
  <si>
    <t>Oxunov Dostonbek</t>
  </si>
  <si>
    <t>Oltiariq</t>
  </si>
  <si>
    <t>Qurg’oncha MFY</t>
  </si>
  <si>
    <t>Turg’unov Mamatqul</t>
  </si>
  <si>
    <t>Faravon  MFY</t>
  </si>
  <si>
    <t xml:space="preserve">Ergashev Farxodjon </t>
  </si>
  <si>
    <t>Beruniy MFY</t>
  </si>
  <si>
    <t>Yusupov Saidullo</t>
  </si>
  <si>
    <t>Quvirboshi MFY</t>
  </si>
  <si>
    <t>Xolboboyev Ruzmat</t>
  </si>
  <si>
    <t>Navbaxor MFY</t>
  </si>
  <si>
    <t>Mirzakarimov Maxmudjon</t>
  </si>
  <si>
    <t>Chordara MFY</t>
  </si>
  <si>
    <t>Abduraxmonov Ramzdek</t>
  </si>
  <si>
    <t>Rishton</t>
  </si>
  <si>
    <t>Buloqboshi MFY</t>
  </si>
  <si>
    <t>Ortiqov Muzaffar</t>
  </si>
  <si>
    <t xml:space="preserve">Yigitaliev Xolmaxammat </t>
  </si>
  <si>
    <t>Uch ariq MFY</t>
  </si>
  <si>
    <t>Nishonov Azizbek</t>
  </si>
  <si>
    <t>Quyi Yakkatut MFY</t>
  </si>
  <si>
    <t>Mamatov Qobiljon</t>
  </si>
  <si>
    <t>Ucholish MFY</t>
  </si>
  <si>
    <t>Roziqov Jumanazar</t>
  </si>
  <si>
    <t>Qumariq MFY</t>
  </si>
  <si>
    <t>Dadajonov Izzatilla</t>
  </si>
  <si>
    <t>Uchko'prik</t>
  </si>
  <si>
    <t>Chang MFY</t>
  </si>
  <si>
    <t>Turg'unov No'monjon</t>
  </si>
  <si>
    <t>Qorayantoq MFY</t>
  </si>
  <si>
    <t>Qurbonov Umid</t>
  </si>
  <si>
    <t>Tojik MFY</t>
  </si>
  <si>
    <t>Yuldashev Sherzod</t>
  </si>
  <si>
    <t>Ylg`unzor MFY</t>
  </si>
  <si>
    <t>Davronov Akmal</t>
  </si>
  <si>
    <t>Obod MFY</t>
  </si>
  <si>
    <t>Jamoldinov Yorqinjon</t>
  </si>
  <si>
    <t>Begobod MFY</t>
  </si>
  <si>
    <t>Yusupov Mexmonali</t>
  </si>
  <si>
    <t>Farg‘ona t</t>
  </si>
  <si>
    <t>Mexnatobod MFY</t>
  </si>
  <si>
    <t>Obidov Shuxrat</t>
  </si>
  <si>
    <t>Kaptarxona MFY</t>
  </si>
  <si>
    <t>Safarov Norbek</t>
  </si>
  <si>
    <t>Gulshan MFY</t>
  </si>
  <si>
    <t>Karimov  Saloxiddin</t>
  </si>
  <si>
    <t>Furqat</t>
  </si>
  <si>
    <t>Mustaqillik MFY</t>
  </si>
  <si>
    <t xml:space="preserve">Yuldashev Qurbonali </t>
  </si>
  <si>
    <t>Yangi MFY</t>
  </si>
  <si>
    <t>Sodiqov Kamoliddin</t>
  </si>
  <si>
    <t>G‘allakor MFY</t>
  </si>
  <si>
    <t>Davronov Ulug‘bek</t>
  </si>
  <si>
    <t>Xaydarov Ayubxon</t>
  </si>
  <si>
    <t>Xorazm viloyati</t>
  </si>
  <si>
    <t>Bog'ot</t>
  </si>
  <si>
    <t>O.Otajanov</t>
  </si>
  <si>
    <t>Sabirov Otajon Jumaboevich</t>
  </si>
  <si>
    <t>Matyoqubov Xudashkur Sobirovich</t>
  </si>
  <si>
    <t>Egamov Po'lat</t>
  </si>
  <si>
    <t>Matyoqubov Ramat Aminovich</t>
  </si>
  <si>
    <t xml:space="preserve">Babaddinov Davron </t>
  </si>
  <si>
    <t>Bog'ot jami</t>
  </si>
  <si>
    <t>Qo'shko'pir</t>
  </si>
  <si>
    <t>Meyliyev Bekturdi</t>
  </si>
  <si>
    <t>Saporov Nurillo</t>
  </si>
  <si>
    <t>Ilgaldi</t>
  </si>
  <si>
    <t>Raximov Baxtiyor</t>
  </si>
  <si>
    <t>Qurbonov Otanazar</t>
  </si>
  <si>
    <t>Koravul</t>
  </si>
  <si>
    <t>Shermetov Egamboy</t>
  </si>
  <si>
    <t>Qo'shko'pir jami</t>
  </si>
  <si>
    <t>Urganch</t>
  </si>
  <si>
    <t>Qo'ng'irot</t>
  </si>
  <si>
    <t>Miroblar</t>
  </si>
  <si>
    <t>Atajonov Masharib XXX</t>
  </si>
  <si>
    <t>Bekchanov Saparvoy</t>
  </si>
  <si>
    <t>Urganch jami</t>
  </si>
  <si>
    <t>Xiva jami</t>
  </si>
  <si>
    <t>Xiva</t>
  </si>
  <si>
    <t>Qushchikatabog'</t>
  </si>
  <si>
    <t>Ibadullaev Boburbek</t>
  </si>
  <si>
    <t>Oqyop</t>
  </si>
  <si>
    <t>Bekchanov Umidbek</t>
  </si>
  <si>
    <t>Chanashik</t>
  </si>
  <si>
    <t>Adamov Nurbek</t>
  </si>
  <si>
    <t>Soyot</t>
  </si>
  <si>
    <t>Kutliyev Jabbargan</t>
  </si>
  <si>
    <t>Shovot</t>
  </si>
  <si>
    <t>Xitoy</t>
  </si>
  <si>
    <t>Matniyozov Ro'zim Saparbayevich</t>
  </si>
  <si>
    <t>Otaxonov Suxrob Otamurod o'g'li</t>
  </si>
  <si>
    <t>Ijtimoyat</t>
  </si>
  <si>
    <t>Tajimuradov Yusuboy Qo'chqarovich</t>
  </si>
  <si>
    <t>Arbek</t>
  </si>
  <si>
    <t>Qo'ziyev Zoxidjon Baxtiyarovich</t>
  </si>
  <si>
    <t>Yusupov G'ayrat Iskandarovich</t>
  </si>
  <si>
    <t>Xayitboyev Shonazar Ro'zimboyevich</t>
  </si>
  <si>
    <t>Rajabov Shomurot xxx</t>
  </si>
  <si>
    <t>Karimov Azamat Qadamboyevich</t>
  </si>
  <si>
    <t>Yangiariq jami</t>
  </si>
  <si>
    <t>Yangiariq</t>
  </si>
  <si>
    <t>Ulug'bek</t>
  </si>
  <si>
    <t>Masharipova Roxatoy</t>
  </si>
  <si>
    <t>Qo'shloq</t>
  </si>
  <si>
    <t>Tojiyev Ibrat</t>
  </si>
  <si>
    <t>Tagan</t>
  </si>
  <si>
    <t>Raximov Sanjar Sharifboyevich</t>
  </si>
  <si>
    <t>Uyg'ur</t>
  </si>
  <si>
    <t>Raximov Nuraddin</t>
  </si>
  <si>
    <t>Otajonov Rashidbek</t>
  </si>
  <si>
    <t>Matkarimov Tulqin</t>
  </si>
  <si>
    <t>Bobojonov Qahramon</t>
  </si>
  <si>
    <t>Shirsholi</t>
  </si>
  <si>
    <t>Qilichev Umarbek</t>
  </si>
  <si>
    <t>Jumaniyozov Bahtiyor</t>
  </si>
  <si>
    <t>Matyoqubov Otaboy</t>
  </si>
  <si>
    <t>Angariq</t>
  </si>
  <si>
    <t>Jumaniyozov Sultonboy</t>
  </si>
  <si>
    <t>Yangibozor</t>
  </si>
  <si>
    <t>Yuqori boshqir</t>
  </si>
  <si>
    <t>Allaberganov Saparboy</t>
  </si>
  <si>
    <t>Xalilaev Tursunboy Rajapovich</t>
  </si>
  <si>
    <t>Yangibozor jami</t>
  </si>
  <si>
    <t>Toshkent shahri</t>
  </si>
  <si>
    <t>Katta Yalong'och ota</t>
  </si>
  <si>
    <t>Toshev No'mon</t>
  </si>
  <si>
    <t>Yashnaobod</t>
  </si>
  <si>
    <t>Sultonov Tulagan Axmatovich</t>
  </si>
  <si>
    <t>Xilol</t>
  </si>
  <si>
    <t>Matrasulov Farxod</t>
  </si>
  <si>
    <t>Respublika bo'yicha jami</t>
  </si>
  <si>
    <t>Safarov Xabibullo</t>
  </si>
  <si>
    <t>Qahramon</t>
  </si>
  <si>
    <t>Ishga tushiriladigan katta hajmli quduq soni (30 ta xonadon uchun)</t>
  </si>
  <si>
    <t>Forish tuman</t>
  </si>
  <si>
    <t>Alibayev Rajabbay</t>
  </si>
  <si>
    <t>Jizzax shahri</t>
  </si>
  <si>
    <t>Amir Temur</t>
  </si>
  <si>
    <t>Abduazizov abdujalil</t>
  </si>
  <si>
    <t>Qoraboyev Orif</t>
  </si>
  <si>
    <t>Toshboyev Olim</t>
  </si>
  <si>
    <t>Ko'liyev Saloxiddin</t>
  </si>
  <si>
    <t>Muxammadiyev Tolmos</t>
  </si>
  <si>
    <t>Chag'aniyon</t>
  </si>
  <si>
    <t>Jo'rayev Azim</t>
  </si>
  <si>
    <t>Doniyorov Husniddin</t>
  </si>
  <si>
    <t>Qumqo'rg'on</t>
  </si>
  <si>
    <t>Kattako'l</t>
  </si>
  <si>
    <t>Shoyimqulov Ro'ziali</t>
  </si>
  <si>
    <t>Bog'I eram</t>
  </si>
  <si>
    <t>Shaffof</t>
  </si>
  <si>
    <t>Soatov Shodiya</t>
  </si>
  <si>
    <t>To'rayeva Saodat</t>
  </si>
  <si>
    <t>Dug'oba</t>
  </si>
  <si>
    <t>Furqatova Jamshid</t>
  </si>
  <si>
    <t>Boymurodov Isroil</t>
  </si>
  <si>
    <t>Sharipov Komil</t>
  </si>
  <si>
    <t>Xoldorov Baxodir</t>
  </si>
  <si>
    <t>Nasrullayeva Zulxumor</t>
  </si>
  <si>
    <t>Xovosobod</t>
  </si>
  <si>
    <t>Abdullayev Xoshim</t>
  </si>
  <si>
    <t>Tuxliev Xamrokul</t>
  </si>
  <si>
    <t>Saydaliev Shot</t>
  </si>
  <si>
    <t>Mustaqillikning 25 yilligi</t>
  </si>
  <si>
    <t>Yangiyer</t>
  </si>
  <si>
    <t>Karvansaroy</t>
  </si>
  <si>
    <t>O'zbekiston tinchligi</t>
  </si>
  <si>
    <t>Ҳудуд номи</t>
  </si>
  <si>
    <t>ҚҚР</t>
  </si>
  <si>
    <t>Respublika jami</t>
  </si>
  <si>
    <t>Navoiy viloyati</t>
  </si>
  <si>
    <t>T/R</t>
  </si>
  <si>
    <t>Suv xo‘jaligi vazirining o‘rinbosari</t>
  </si>
  <si>
    <t xml:space="preserve">O‘zbekiston Respublikasi 
</t>
  </si>
  <si>
    <t xml:space="preserve">O‘zbekiston fermer, dehqon xo‘jaliklari va  </t>
  </si>
  <si>
    <t>Qoraqalpog‘iston Respublikasi va viloyatlarda suv ta’minoti og‘ir hududlardagi aholi tomorqalari va 30 yilga ijara asosida yangi tashkil etilgan dehqon xo‘jaliklarining ekin yer maydonlarini sug‘orish uchun vertikal sug‘orish quduqlarini burg‘ulab ishga tushirish bo‘yicha 2023-yilga mo‘ljallangan talabgorlarning manzilli ro‘yxatiga o‘zgartirish va qo‘shimcha kiritish bo‘yicha</t>
  </si>
  <si>
    <t>Farg‘ona</t>
  </si>
  <si>
    <t>* Ushbu hududlarga O‘zbekiston Respublikasi Prezidentining qarori va hududlardagi tashriflarida berilgan topshiriqlar ijrosini ta’minlash maqsadida 2023-yil 27-iyunda tasdiqlangan manzilli dasturga qo‘shimcha kiritilmoqda.</t>
  </si>
  <si>
    <t>** Mazkur prognoz ko‘rsatkichlarga Qoraqalpog‘iston Respublikasi Vazirlar Kengashi va viloytlar hokimlarining takliflariga asosan O‘zbekiston fermer, dehqon xo‘jaliklari va tomorqa yer egalari kengashi tomonidan Kambag‘allikni qisqartirish va bandlik vazirligi hamda Suv xo‘jaligi vazirligi bilan kelishilgan holda o‘zgartirishlar kiritilishi mumkin.</t>
  </si>
  <si>
    <t xml:space="preserve">katta hajmli quduq (30 dehqon xo‘jaligi uchun) soni  </t>
  </si>
  <si>
    <t xml:space="preserve">O‘zbekiston Respublikasi </t>
  </si>
  <si>
    <t xml:space="preserve">Kambag‘allikni qisqartirish va bandlik </t>
  </si>
  <si>
    <t>___________ R.Turdiboyeva</t>
  </si>
  <si>
    <r>
      <t>30 yilga ijara asosida yangi tashkil etilgan dehqon xo</t>
    </r>
    <r>
      <rPr>
        <b/>
        <sz val="12"/>
        <rFont val="Calibri"/>
        <family val="2"/>
        <charset val="204"/>
      </rPr>
      <t>'jaliklarida artezian quduqlarini burg'ulab ishga tushirish bo'yicha talabgorlar ro'yxati</t>
    </r>
  </si>
  <si>
    <t>Tuman nomi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</si>
</sst>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b/>
      <sz val="14"/>
      <color theme="1"/>
      <name val="Times New Roman"/>
      <family val="1"/>
      <charset val="204"/>
    </font>
    <font>
      <sz val="14"/>
      <color theme="1"/>
      <name val="Times New Roman"/>
      <family val="1"/>
      <charset val="204"/>
    </font>
    <font>
      <b/>
      <i/>
      <sz val="12"/>
      <color theme="1"/>
      <name val="Times New Roman"/>
      <family val="1"/>
      <charset val="204"/>
    </font>
    <font>
      <b/>
      <i/>
      <sz val="14"/>
      <color theme="1"/>
      <name val="Times New Roman"/>
      <family val="1"/>
      <charset val="204"/>
    </font>
    <font>
      <sz val="14"/>
      <name val="Times New Roman"/>
      <family val="1"/>
      <charset val="204"/>
    </font>
    <font>
      <sz val="14"/>
      <color indexed="8"/>
      <name val="Times New Roman"/>
      <family val="1"/>
      <charset val="204"/>
    </font>
    <font>
      <b/>
      <sz val="14"/>
      <name val="Times New Roman"/>
      <family val="1"/>
      <charset val="204"/>
    </font>
    <font>
      <b/>
      <sz val="14"/>
      <color indexed="8"/>
      <name val="Times New Roman"/>
      <family val="1"/>
      <charset val="204"/>
    </font>
    <font>
      <b/>
      <sz val="16"/>
      <color theme="1"/>
      <name val="Times New Roman"/>
      <family val="1"/>
      <charset val="204"/>
    </font>
    <font>
      <sz val="16"/>
      <color theme="1"/>
      <name val="Times New Roman"/>
      <family val="1"/>
      <charset val="204"/>
    </font>
    <font>
      <sz val="11"/>
      <color theme="1"/>
      <name val="Calibri"/>
      <family val="2"/>
      <scheme val="minor"/>
    </font>
    <font>
      <sz val="12"/>
      <name val="Times New Roman"/>
      <family val="1"/>
      <charset val="204"/>
    </font>
    <font>
      <b/>
      <sz val="12"/>
      <name val="Times New Roman"/>
      <family val="1"/>
      <charset val="204"/>
    </font>
    <font>
      <b/>
      <i/>
      <sz val="12"/>
      <name val="Times New Roman"/>
      <family val="1"/>
      <charset val="204"/>
    </font>
    <font>
      <sz val="10"/>
      <name val="Arial"/>
      <family val="2"/>
      <charset val="204"/>
    </font>
    <font>
      <sz val="12"/>
      <name val="Calibri"/>
      <family val="2"/>
      <charset val="204"/>
      <scheme val="minor"/>
    </font>
    <font>
      <sz val="10"/>
      <name val="Arial Cyr"/>
      <charset val="204"/>
    </font>
    <font>
      <sz val="12"/>
      <name val="Calibri"/>
      <family val="2"/>
      <scheme val="minor"/>
    </font>
    <font>
      <sz val="12"/>
      <name val="Cambria"/>
      <family val="1"/>
      <charset val="204"/>
    </font>
    <font>
      <b/>
      <sz val="12"/>
      <name val="Calibri"/>
      <family val="2"/>
      <charset val="204"/>
    </font>
    <font>
      <sz val="12"/>
      <color indexed="8"/>
      <name val="Times New Roman"/>
      <family val="1"/>
      <charset val="204"/>
    </font>
    <font>
      <b/>
      <sz val="12"/>
      <color indexed="8"/>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xf numFmtId="0" fontId="2" fillId="0" borderId="0"/>
    <xf numFmtId="0" fontId="1" fillId="0" borderId="0"/>
    <xf numFmtId="0" fontId="1" fillId="0" borderId="0"/>
    <xf numFmtId="0" fontId="19" fillId="0" borderId="0"/>
    <xf numFmtId="0" fontId="1" fillId="0" borderId="0"/>
    <xf numFmtId="0" fontId="21" fillId="0" borderId="0"/>
    <xf numFmtId="0" fontId="1" fillId="0" borderId="0"/>
    <xf numFmtId="0" fontId="1" fillId="0" borderId="0"/>
    <xf numFmtId="0" fontId="19" fillId="0" borderId="0"/>
    <xf numFmtId="0" fontId="15" fillId="0" borderId="0"/>
    <xf numFmtId="0" fontId="1" fillId="0" borderId="0"/>
    <xf numFmtId="0" fontId="1" fillId="0" borderId="0"/>
  </cellStyleXfs>
  <cellXfs count="337">
    <xf numFmtId="0" fontId="0" fillId="0" borderId="0" xfId="0"/>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wrapText="1"/>
    </xf>
    <xf numFmtId="0" fontId="5" fillId="0" borderId="0" xfId="0" applyFont="1" applyFill="1" applyAlignment="1">
      <alignment horizontal="left"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Alignment="1">
      <alignment horizontal="center" vertical="center" wrapText="1"/>
    </xf>
    <xf numFmtId="0" fontId="3" fillId="0" borderId="1" xfId="0" applyFont="1" applyFill="1" applyBorder="1" applyAlignment="1">
      <alignment horizontal="left" vertical="center" wrapText="1"/>
    </xf>
    <xf numFmtId="1"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xf>
    <xf numFmtId="1" fontId="3" fillId="2" borderId="1" xfId="0" applyNumberFormat="1" applyFont="1" applyFill="1" applyBorder="1" applyAlignment="1">
      <alignment horizontal="left" vertical="center" wrapText="1"/>
    </xf>
    <xf numFmtId="1" fontId="3" fillId="2" borderId="1" xfId="0" applyNumberFormat="1" applyFont="1" applyFill="1" applyBorder="1" applyAlignment="1">
      <alignment horizontal="lef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1" xfId="0" applyFont="1" applyBorder="1" applyAlignment="1">
      <alignment horizontal="center" vertical="center" wrapText="1"/>
    </xf>
    <xf numFmtId="0" fontId="6" fillId="0" borderId="0" xfId="0" applyFont="1"/>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164" fontId="10"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64" fontId="6" fillId="0" borderId="4" xfId="0" applyNumberFormat="1"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1" applyFont="1" applyFill="1" applyBorder="1" applyAlignment="1">
      <alignment horizontal="center" vertical="center" wrapText="1"/>
    </xf>
    <xf numFmtId="0" fontId="6" fillId="0" borderId="1" xfId="0" applyFont="1" applyFill="1" applyBorder="1" applyAlignment="1">
      <alignment horizontal="center" vertical="center" wrapText="1"/>
    </xf>
    <xf numFmtId="1" fontId="9" fillId="0" borderId="1" xfId="1"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1" xfId="1" applyFont="1" applyFill="1" applyBorder="1" applyAlignment="1">
      <alignment horizontal="center" vertical="center" wrapText="1"/>
    </xf>
    <xf numFmtId="0" fontId="6" fillId="0" borderId="0" xfId="0" applyFont="1" applyAlignment="1">
      <alignment horizontal="center" vertical="center"/>
    </xf>
    <xf numFmtId="0" fontId="9" fillId="2" borderId="1" xfId="0" applyFont="1" applyFill="1" applyBorder="1" applyAlignment="1">
      <alignment horizontal="center" vertical="center" shrinkToFit="1"/>
    </xf>
    <xf numFmtId="0" fontId="9" fillId="2" borderId="1" xfId="1" applyFont="1" applyFill="1" applyBorder="1" applyAlignment="1">
      <alignment horizontal="center" vertical="center" shrinkToFi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12"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164" fontId="6" fillId="0" borderId="1" xfId="0" applyNumberFormat="1" applyFont="1" applyBorder="1" applyAlignment="1">
      <alignment horizontal="center" vertical="center"/>
    </xf>
    <xf numFmtId="16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6" fillId="0" borderId="4" xfId="0" applyFont="1" applyBorder="1" applyAlignment="1">
      <alignment horizontal="center" vertical="center"/>
    </xf>
    <xf numFmtId="0" fontId="5" fillId="0" borderId="6" xfId="0" applyFont="1" applyBorder="1" applyAlignment="1">
      <alignment horizontal="center" vertical="center"/>
    </xf>
    <xf numFmtId="1" fontId="5" fillId="0" borderId="1" xfId="0" applyNumberFormat="1" applyFont="1" applyBorder="1" applyAlignment="1">
      <alignment horizontal="center" vertical="center"/>
    </xf>
    <xf numFmtId="164" fontId="5" fillId="2" borderId="1" xfId="0" applyNumberFormat="1" applyFont="1" applyFill="1" applyBorder="1" applyAlignment="1">
      <alignment horizontal="center" vertical="center" wrapText="1"/>
    </xf>
    <xf numFmtId="0" fontId="13" fillId="0" borderId="0" xfId="0" applyFont="1" applyFill="1" applyAlignment="1">
      <alignment vertical="center" wrapText="1"/>
    </xf>
    <xf numFmtId="0" fontId="9" fillId="0" borderId="1" xfId="1" applyFont="1" applyFill="1" applyBorder="1" applyAlignment="1">
      <alignment horizontal="center" wrapText="1"/>
    </xf>
    <xf numFmtId="0" fontId="6" fillId="0" borderId="1" xfId="0" applyFont="1" applyFill="1" applyBorder="1" applyAlignment="1">
      <alignment horizontal="center" wrapText="1"/>
    </xf>
    <xf numFmtId="0" fontId="9" fillId="2" borderId="1" xfId="0" applyFont="1" applyFill="1" applyBorder="1" applyAlignment="1">
      <alignment horizontal="center" wrapText="1"/>
    </xf>
    <xf numFmtId="0" fontId="9" fillId="2" borderId="1" xfId="1" applyFont="1" applyFill="1" applyBorder="1" applyAlignment="1">
      <alignment shrinkToFit="1"/>
    </xf>
    <xf numFmtId="0" fontId="9" fillId="2" borderId="1" xfId="1" applyFont="1" applyFill="1" applyBorder="1" applyAlignment="1">
      <alignment wrapText="1"/>
    </xf>
    <xf numFmtId="0" fontId="5" fillId="0" borderId="1" xfId="0" applyFont="1" applyBorder="1" applyAlignment="1">
      <alignment horizontal="center" vertical="center" wrapText="1"/>
    </xf>
    <xf numFmtId="0" fontId="9" fillId="0" borderId="1" xfId="1" applyFont="1" applyFill="1" applyBorder="1" applyAlignment="1">
      <alignment horizontal="center" vertical="center" wrapText="1"/>
    </xf>
    <xf numFmtId="1" fontId="9" fillId="0"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10"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Border="1" applyAlignment="1">
      <alignment horizontal="center" vertical="center"/>
    </xf>
    <xf numFmtId="1" fontId="5" fillId="0" borderId="0" xfId="0" applyNumberFormat="1" applyFont="1" applyBorder="1" applyAlignment="1">
      <alignment horizontal="center" vertical="center"/>
    </xf>
    <xf numFmtId="164" fontId="5" fillId="0" borderId="0" xfId="0" applyNumberFormat="1" applyFont="1" applyBorder="1" applyAlignment="1">
      <alignment horizontal="center" vertical="center"/>
    </xf>
    <xf numFmtId="164" fontId="5" fillId="0" borderId="0" xfId="0" applyNumberFormat="1" applyFont="1" applyBorder="1" applyAlignment="1">
      <alignment horizontal="center" vertical="center" wrapText="1"/>
    </xf>
    <xf numFmtId="0" fontId="5" fillId="0" borderId="0" xfId="0" applyFont="1" applyBorder="1" applyAlignment="1">
      <alignment horizontal="center" vertical="center" wrapText="1"/>
    </xf>
    <xf numFmtId="1" fontId="5" fillId="2" borderId="1" xfId="0" applyNumberFormat="1" applyFont="1" applyFill="1" applyBorder="1" applyAlignment="1">
      <alignment horizontal="center" vertical="center" wrapText="1"/>
    </xf>
    <xf numFmtId="0" fontId="13" fillId="0" borderId="0" xfId="0" applyFont="1" applyFill="1" applyAlignment="1">
      <alignment horizontal="center" vertical="center" wrapText="1"/>
    </xf>
    <xf numFmtId="0" fontId="14" fillId="0" borderId="0" xfId="0" applyFont="1" applyFill="1" applyAlignment="1">
      <alignment horizontal="center" vertical="center" wrapText="1"/>
    </xf>
    <xf numFmtId="0" fontId="14" fillId="0" borderId="1" xfId="0" applyFont="1" applyBorder="1" applyAlignment="1">
      <alignment horizontal="center" vertical="center" wrapText="1"/>
    </xf>
    <xf numFmtId="1" fontId="14"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2" fontId="14" fillId="0" borderId="1"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1" fontId="14" fillId="2" borderId="1" xfId="0" applyNumberFormat="1" applyFont="1" applyFill="1" applyBorder="1" applyAlignment="1">
      <alignment horizontal="left" vertical="center" wrapText="1"/>
    </xf>
    <xf numFmtId="1" fontId="14" fillId="2" borderId="1" xfId="0" applyNumberFormat="1" applyFont="1" applyFill="1" applyBorder="1" applyAlignment="1">
      <alignment horizontal="left" vertical="center"/>
    </xf>
    <xf numFmtId="0" fontId="3" fillId="0" borderId="0" xfId="0" applyFont="1" applyFill="1" applyAlignment="1">
      <alignment horizontal="center" vertical="center" wrapText="1"/>
    </xf>
    <xf numFmtId="0" fontId="5" fillId="0" borderId="1" xfId="0" applyFont="1" applyBorder="1" applyAlignment="1">
      <alignment horizontal="center" vertical="center" wrapText="1"/>
    </xf>
    <xf numFmtId="0" fontId="16" fillId="0" borderId="0" xfId="0" applyFont="1" applyFill="1" applyAlignment="1">
      <alignment horizontal="center" vertical="center" wrapText="1"/>
    </xf>
    <xf numFmtId="0" fontId="17" fillId="0" borderId="0" xfId="0" applyFont="1" applyFill="1" applyAlignment="1">
      <alignment horizontal="center" vertical="center" wrapText="1"/>
    </xf>
    <xf numFmtId="0" fontId="17" fillId="0" borderId="1" xfId="0" applyFont="1" applyFill="1" applyBorder="1" applyAlignment="1">
      <alignment horizontal="center" vertical="center" wrapText="1"/>
    </xf>
    <xf numFmtId="0" fontId="16" fillId="0" borderId="1" xfId="2" applyFont="1" applyFill="1" applyBorder="1" applyAlignment="1">
      <alignment horizontal="center" vertical="center" wrapText="1"/>
    </xf>
    <xf numFmtId="0" fontId="17" fillId="0" borderId="4" xfId="2" applyFont="1" applyFill="1" applyBorder="1" applyAlignment="1">
      <alignment horizontal="center" vertical="center" wrapText="1"/>
    </xf>
    <xf numFmtId="0" fontId="17" fillId="0" borderId="1" xfId="2" applyFont="1" applyFill="1" applyBorder="1" applyAlignment="1">
      <alignment horizontal="center" vertical="center" wrapText="1"/>
    </xf>
    <xf numFmtId="0" fontId="16" fillId="0" borderId="1" xfId="3" applyFont="1" applyFill="1" applyBorder="1" applyAlignment="1">
      <alignment horizontal="center" vertical="center" wrapText="1"/>
    </xf>
    <xf numFmtId="0" fontId="16" fillId="0" borderId="1" xfId="0" applyFont="1" applyFill="1" applyBorder="1" applyAlignment="1">
      <alignment horizontal="center" vertical="center" wrapText="1"/>
    </xf>
    <xf numFmtId="1" fontId="17" fillId="0" borderId="1" xfId="2" applyNumberFormat="1" applyFont="1" applyFill="1" applyBorder="1" applyAlignment="1">
      <alignment horizontal="center" vertical="center" wrapText="1"/>
    </xf>
    <xf numFmtId="1" fontId="16" fillId="0" borderId="1" xfId="2" applyNumberFormat="1" applyFont="1" applyFill="1" applyBorder="1" applyAlignment="1">
      <alignment horizontal="center" vertical="center" wrapText="1"/>
    </xf>
    <xf numFmtId="0" fontId="16" fillId="0" borderId="1" xfId="4" applyFont="1" applyFill="1" applyBorder="1" applyAlignment="1">
      <alignment horizontal="center" vertical="center" wrapText="1"/>
    </xf>
    <xf numFmtId="0" fontId="20" fillId="0" borderId="1"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6" fillId="0" borderId="1" xfId="0" applyFont="1" applyFill="1" applyBorder="1" applyAlignment="1">
      <alignment horizontal="center" wrapText="1"/>
    </xf>
    <xf numFmtId="0" fontId="16" fillId="0" borderId="2" xfId="0" applyFont="1" applyFill="1" applyBorder="1" applyAlignment="1">
      <alignment horizontal="center" vertical="center" wrapText="1"/>
    </xf>
    <xf numFmtId="1" fontId="17" fillId="0" borderId="1" xfId="0" applyNumberFormat="1" applyFont="1" applyFill="1" applyBorder="1" applyAlignment="1">
      <alignment horizontal="center" vertical="center" wrapText="1"/>
    </xf>
    <xf numFmtId="1" fontId="16" fillId="0" borderId="1" xfId="5"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 fontId="16" fillId="0" borderId="1" xfId="6" applyNumberFormat="1" applyFont="1" applyFill="1" applyBorder="1" applyAlignment="1">
      <alignment horizontal="center" vertical="center" wrapText="1"/>
    </xf>
    <xf numFmtId="1" fontId="16" fillId="0" borderId="2" xfId="7" applyNumberFormat="1" applyFont="1" applyFill="1" applyBorder="1" applyAlignment="1">
      <alignment horizontal="center" vertical="center" wrapText="1"/>
    </xf>
    <xf numFmtId="1" fontId="16" fillId="0" borderId="1" xfId="8" applyNumberFormat="1" applyFont="1" applyFill="1" applyBorder="1" applyAlignment="1">
      <alignment horizontal="center" vertical="center" wrapText="1"/>
    </xf>
    <xf numFmtId="1" fontId="16" fillId="0" borderId="1" xfId="7"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16" fillId="0" borderId="2" xfId="0" applyNumberFormat="1" applyFont="1" applyFill="1" applyBorder="1" applyAlignment="1">
      <alignment horizontal="center" vertical="center" wrapText="1"/>
    </xf>
    <xf numFmtId="1" fontId="17" fillId="0" borderId="0" xfId="0" applyNumberFormat="1" applyFont="1" applyFill="1" applyBorder="1" applyAlignment="1">
      <alignment horizontal="center" vertical="center" wrapText="1"/>
    </xf>
    <xf numFmtId="0" fontId="16" fillId="0" borderId="1" xfId="2" applyFont="1" applyFill="1" applyBorder="1" applyAlignment="1">
      <alignment horizontal="center" wrapText="1"/>
    </xf>
    <xf numFmtId="0" fontId="16" fillId="0" borderId="1" xfId="2"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6" fillId="0" borderId="1" xfId="0" applyNumberFormat="1" applyFont="1" applyFill="1" applyBorder="1" applyAlignment="1">
      <alignment horizontal="center" vertical="center" wrapText="1"/>
    </xf>
    <xf numFmtId="1" fontId="16" fillId="0" borderId="1"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 xfId="11" applyFont="1" applyFill="1" applyBorder="1" applyAlignment="1">
      <alignment horizontal="center" vertical="center" wrapText="1"/>
    </xf>
    <xf numFmtId="0" fontId="17" fillId="0"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6" fillId="0" borderId="1" xfId="12"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16" fillId="0" borderId="1" xfId="10" applyFont="1" applyFill="1" applyBorder="1" applyAlignment="1">
      <alignment horizontal="center" vertical="center" wrapText="1"/>
    </xf>
    <xf numFmtId="0" fontId="16" fillId="0" borderId="1" xfId="6" applyFont="1" applyFill="1" applyBorder="1" applyAlignment="1">
      <alignment horizontal="center" vertical="center" wrapText="1"/>
    </xf>
    <xf numFmtId="0" fontId="23" fillId="0" borderId="1" xfId="0" applyFont="1" applyFill="1" applyBorder="1" applyAlignment="1">
      <alignment horizontal="center" vertical="center" wrapText="1"/>
    </xf>
    <xf numFmtId="0" fontId="0" fillId="0" borderId="0" xfId="0" applyAlignment="1">
      <alignment horizontal="center" vertical="center"/>
    </xf>
    <xf numFmtId="0" fontId="17" fillId="0" borderId="5" xfId="2" applyFont="1" applyFill="1" applyBorder="1" applyAlignment="1">
      <alignment vertical="center" wrapText="1"/>
    </xf>
    <xf numFmtId="0" fontId="17" fillId="0" borderId="6" xfId="2" applyFont="1" applyFill="1" applyBorder="1" applyAlignment="1">
      <alignment vertical="center" wrapText="1"/>
    </xf>
    <xf numFmtId="0" fontId="17" fillId="0" borderId="5" xfId="2" applyFont="1" applyFill="1" applyBorder="1" applyAlignment="1">
      <alignment horizontal="center" vertical="center" wrapText="1"/>
    </xf>
    <xf numFmtId="0" fontId="16" fillId="0" borderId="4" xfId="2" applyFont="1" applyFill="1" applyBorder="1" applyAlignment="1">
      <alignment horizontal="center" vertical="center" wrapText="1"/>
    </xf>
    <xf numFmtId="0" fontId="16" fillId="0" borderId="1" xfId="2" applyFont="1" applyFill="1" applyBorder="1" applyAlignment="1">
      <alignment horizontal="center" vertical="center" wrapText="1"/>
    </xf>
    <xf numFmtId="0" fontId="17" fillId="0" borderId="1" xfId="2"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0" xfId="0" applyFont="1" applyFill="1" applyBorder="1" applyAlignment="1">
      <alignment horizontal="center" vertical="center" wrapText="1"/>
    </xf>
    <xf numFmtId="1" fontId="16" fillId="0" borderId="1" xfId="2" applyNumberFormat="1" applyFont="1" applyFill="1" applyBorder="1" applyAlignment="1">
      <alignment horizontal="center" vertical="center" wrapText="1"/>
    </xf>
    <xf numFmtId="1" fontId="17" fillId="0" borderId="1" xfId="2"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2" xfId="0" applyFont="1" applyFill="1" applyBorder="1" applyAlignment="1">
      <alignment horizontal="center" vertical="center" wrapText="1"/>
    </xf>
    <xf numFmtId="1" fontId="17" fillId="0" borderId="1" xfId="0" applyNumberFormat="1" applyFont="1" applyFill="1" applyBorder="1" applyAlignment="1">
      <alignment horizontal="center" vertical="center" wrapText="1"/>
    </xf>
    <xf numFmtId="1" fontId="16" fillId="0" borderId="1" xfId="6" applyNumberFormat="1" applyFont="1" applyFill="1" applyBorder="1" applyAlignment="1">
      <alignment horizontal="center" vertical="center" wrapText="1"/>
    </xf>
    <xf numFmtId="1" fontId="17" fillId="0" borderId="3"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16" fillId="0" borderId="2"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shrinkToFit="1"/>
    </xf>
    <xf numFmtId="1" fontId="16" fillId="0"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6" fillId="0" borderId="0" xfId="0" applyFont="1" applyFill="1" applyBorder="1" applyAlignment="1">
      <alignment horizontal="center" vertical="center" wrapText="1"/>
    </xf>
    <xf numFmtId="1" fontId="16" fillId="0" borderId="10" xfId="0" applyNumberFormat="1" applyFont="1" applyFill="1" applyBorder="1" applyAlignment="1">
      <alignment horizontal="center" vertical="center" wrapText="1"/>
    </xf>
    <xf numFmtId="0" fontId="4" fillId="0" borderId="6" xfId="0" applyFont="1" applyBorder="1" applyAlignment="1">
      <alignment horizontal="center" vertical="center"/>
    </xf>
    <xf numFmtId="0" fontId="4" fillId="0" borderId="1" xfId="0" applyFont="1" applyBorder="1" applyAlignment="1">
      <alignment horizontal="center" vertical="center" wrapText="1"/>
    </xf>
    <xf numFmtId="1" fontId="16" fillId="0" borderId="1" xfId="11"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Alignment="1">
      <alignment horizontal="left" wrapText="1"/>
    </xf>
    <xf numFmtId="0" fontId="5" fillId="0" borderId="5"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6" fillId="0" borderId="0" xfId="0" applyFont="1" applyFill="1" applyAlignment="1">
      <alignment horizontal="left" vertical="center" wrapText="1"/>
    </xf>
    <xf numFmtId="0" fontId="5" fillId="0" borderId="1" xfId="0" applyFont="1" applyBorder="1" applyAlignment="1">
      <alignment horizontal="center" vertical="center" wrapText="1"/>
    </xf>
    <xf numFmtId="0" fontId="3" fillId="0" borderId="0" xfId="0" applyFont="1" applyFill="1" applyAlignment="1">
      <alignment horizontal="center" vertical="center" wrapText="1"/>
    </xf>
    <xf numFmtId="0" fontId="9" fillId="0" borderId="1" xfId="1" applyFont="1" applyFill="1" applyBorder="1" applyAlignment="1">
      <alignment horizontal="center" vertical="center" wrapText="1"/>
    </xf>
    <xf numFmtId="0" fontId="11" fillId="2" borderId="0" xfId="0" applyFont="1" applyFill="1" applyBorder="1" applyAlignment="1">
      <alignment horizontal="center" vertical="center" wrapText="1"/>
    </xf>
    <xf numFmtId="1" fontId="9" fillId="0"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3" xfId="1" applyFont="1" applyFill="1" applyBorder="1" applyAlignment="1">
      <alignment horizontal="center" vertical="center" wrapText="1"/>
    </xf>
    <xf numFmtId="0" fontId="9" fillId="0" borderId="10" xfId="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shrinkToFit="1"/>
    </xf>
    <xf numFmtId="0" fontId="1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9" fillId="0" borderId="1" xfId="1" applyFont="1" applyFill="1" applyBorder="1" applyAlignment="1">
      <alignment horizontal="center" vertical="center" shrinkToFit="1"/>
    </xf>
    <xf numFmtId="0" fontId="12" fillId="0" borderId="0"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2" borderId="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xf>
    <xf numFmtId="0" fontId="17" fillId="0"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9"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0" xfId="0" applyFont="1" applyFill="1" applyBorder="1" applyAlignment="1">
      <alignment horizontal="center" vertical="center" wrapText="1"/>
    </xf>
    <xf numFmtId="1" fontId="16" fillId="0" borderId="1" xfId="6" applyNumberFormat="1" applyFont="1" applyFill="1" applyBorder="1" applyAlignment="1">
      <alignment horizontal="center" vertical="center" wrapText="1"/>
    </xf>
    <xf numFmtId="0" fontId="16" fillId="0" borderId="1" xfId="2" applyFont="1" applyFill="1" applyBorder="1" applyAlignment="1">
      <alignment horizontal="center" vertical="center" wrapText="1"/>
    </xf>
    <xf numFmtId="0" fontId="16" fillId="0" borderId="2" xfId="2" applyFont="1" applyFill="1" applyBorder="1" applyAlignment="1">
      <alignment horizontal="center" vertical="center" wrapText="1"/>
    </xf>
    <xf numFmtId="0" fontId="16" fillId="0" borderId="3" xfId="2" applyFont="1" applyFill="1" applyBorder="1" applyAlignment="1">
      <alignment horizontal="center" vertical="center" wrapText="1"/>
    </xf>
    <xf numFmtId="0" fontId="16" fillId="0" borderId="10" xfId="2"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10" xfId="0" applyFont="1" applyFill="1" applyBorder="1" applyAlignment="1">
      <alignment horizontal="center" vertical="center" wrapText="1"/>
    </xf>
    <xf numFmtId="1" fontId="16" fillId="0" borderId="1" xfId="0" applyNumberFormat="1"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5" xfId="0" applyFont="1" applyFill="1" applyBorder="1" applyAlignment="1">
      <alignment horizontal="center" vertical="center" wrapText="1"/>
    </xf>
    <xf numFmtId="1" fontId="17" fillId="0" borderId="1" xfId="0" applyNumberFormat="1" applyFont="1" applyFill="1" applyBorder="1" applyAlignment="1">
      <alignment horizontal="center" vertical="center" wrapText="1"/>
    </xf>
    <xf numFmtId="1" fontId="17" fillId="0" borderId="3" xfId="0" applyNumberFormat="1" applyFont="1" applyFill="1" applyBorder="1" applyAlignment="1">
      <alignment horizontal="center" vertical="center" wrapText="1"/>
    </xf>
    <xf numFmtId="1" fontId="17" fillId="0" borderId="10"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164" fontId="16" fillId="0" borderId="2" xfId="0" applyNumberFormat="1" applyFont="1" applyFill="1" applyBorder="1" applyAlignment="1">
      <alignment horizontal="center" vertical="center" wrapText="1"/>
    </xf>
    <xf numFmtId="164" fontId="16" fillId="0" borderId="10" xfId="0" applyNumberFormat="1" applyFont="1" applyFill="1" applyBorder="1" applyAlignment="1">
      <alignment horizontal="center" vertical="center" wrapText="1"/>
    </xf>
    <xf numFmtId="0" fontId="17" fillId="0" borderId="4" xfId="2" applyFont="1" applyFill="1" applyBorder="1" applyAlignment="1">
      <alignment horizontal="center" vertical="center" wrapText="1"/>
    </xf>
    <xf numFmtId="0" fontId="17" fillId="0" borderId="6" xfId="2" applyFont="1" applyFill="1" applyBorder="1" applyAlignment="1">
      <alignment horizontal="center" vertical="center" wrapText="1"/>
    </xf>
    <xf numFmtId="0" fontId="17" fillId="0" borderId="2" xfId="2" applyFont="1" applyFill="1" applyBorder="1" applyAlignment="1">
      <alignment horizontal="center" vertical="center" wrapText="1"/>
    </xf>
    <xf numFmtId="0" fontId="17" fillId="0" borderId="3" xfId="2" applyFont="1" applyFill="1" applyBorder="1" applyAlignment="1">
      <alignment horizontal="center" vertical="center" wrapText="1"/>
    </xf>
    <xf numFmtId="0" fontId="17" fillId="0" borderId="10" xfId="2" applyFont="1" applyFill="1" applyBorder="1" applyAlignment="1">
      <alignment horizontal="center" vertical="center" wrapText="1"/>
    </xf>
    <xf numFmtId="0" fontId="17" fillId="0" borderId="1" xfId="2" applyFont="1" applyFill="1" applyBorder="1" applyAlignment="1">
      <alignment horizontal="center" vertical="center" wrapText="1"/>
    </xf>
    <xf numFmtId="1" fontId="16" fillId="0" borderId="1" xfId="2" applyNumberFormat="1" applyFont="1" applyFill="1" applyBorder="1" applyAlignment="1">
      <alignment horizontal="center" vertical="center" wrapText="1"/>
    </xf>
    <xf numFmtId="1" fontId="17" fillId="0" borderId="1" xfId="2"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1" fontId="17" fillId="0" borderId="2" xfId="2" applyNumberFormat="1" applyFont="1" applyFill="1" applyBorder="1" applyAlignment="1">
      <alignment horizontal="center" vertical="center" wrapText="1"/>
    </xf>
    <xf numFmtId="1" fontId="17" fillId="0" borderId="3" xfId="2" applyNumberFormat="1" applyFont="1" applyFill="1" applyBorder="1" applyAlignment="1">
      <alignment horizontal="center" vertical="center" wrapText="1"/>
    </xf>
    <xf numFmtId="1" fontId="17" fillId="0" borderId="10" xfId="2" applyNumberFormat="1" applyFont="1" applyFill="1" applyBorder="1" applyAlignment="1">
      <alignment horizontal="center" vertical="center" wrapText="1"/>
    </xf>
    <xf numFmtId="1" fontId="17" fillId="0" borderId="2" xfId="0" applyNumberFormat="1" applyFont="1" applyFill="1" applyBorder="1" applyAlignment="1">
      <alignment horizontal="center" vertical="center" wrapText="1"/>
    </xf>
    <xf numFmtId="0" fontId="16" fillId="0" borderId="1" xfId="2" applyFont="1" applyFill="1" applyBorder="1" applyAlignment="1">
      <alignment horizontal="center" vertical="center" wrapText="1" shrinkToFit="1"/>
    </xf>
    <xf numFmtId="1" fontId="16" fillId="0" borderId="2" xfId="2" applyNumberFormat="1" applyFont="1" applyFill="1" applyBorder="1" applyAlignment="1">
      <alignment horizontal="center" vertical="center" wrapText="1"/>
    </xf>
    <xf numFmtId="1" fontId="16" fillId="0" borderId="3" xfId="2" applyNumberFormat="1" applyFont="1" applyFill="1" applyBorder="1" applyAlignment="1">
      <alignment horizontal="center" vertical="center" wrapText="1"/>
    </xf>
    <xf numFmtId="1" fontId="16" fillId="0" borderId="10" xfId="2" applyNumberFormat="1" applyFont="1" applyFill="1" applyBorder="1" applyAlignment="1">
      <alignment horizontal="center" vertical="center" wrapText="1"/>
    </xf>
    <xf numFmtId="0" fontId="16" fillId="0" borderId="1" xfId="0" applyFont="1" applyFill="1" applyBorder="1" applyAlignment="1">
      <alignment horizontal="center" vertical="center" wrapText="1" shrinkToFit="1"/>
    </xf>
    <xf numFmtId="0" fontId="16" fillId="0" borderId="2" xfId="12" applyFont="1" applyFill="1" applyBorder="1" applyAlignment="1">
      <alignment horizontal="center" vertical="center" wrapText="1"/>
    </xf>
    <xf numFmtId="0" fontId="16" fillId="0" borderId="3" xfId="12" applyFont="1" applyFill="1" applyBorder="1" applyAlignment="1">
      <alignment horizontal="center" vertical="center" wrapText="1"/>
    </xf>
    <xf numFmtId="0" fontId="16" fillId="0" borderId="10" xfId="12" applyFont="1" applyFill="1" applyBorder="1" applyAlignment="1">
      <alignment horizontal="center" vertical="center" wrapText="1"/>
    </xf>
    <xf numFmtId="1" fontId="16" fillId="0" borderId="2" xfId="0" applyNumberFormat="1" applyFont="1" applyFill="1" applyBorder="1" applyAlignment="1">
      <alignment horizontal="center" vertical="center" wrapText="1"/>
    </xf>
    <xf numFmtId="1" fontId="16" fillId="0" borderId="3"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7" fillId="0" borderId="8" xfId="2" applyFont="1" applyFill="1" applyBorder="1" applyAlignment="1">
      <alignment horizontal="center" vertical="center" wrapText="1"/>
    </xf>
    <xf numFmtId="0" fontId="17" fillId="0" borderId="13" xfId="2" applyFont="1" applyFill="1" applyBorder="1" applyAlignment="1">
      <alignment horizontal="center" vertical="center" wrapText="1"/>
    </xf>
    <xf numFmtId="0" fontId="17" fillId="0" borderId="15" xfId="2" applyFont="1" applyFill="1" applyBorder="1" applyAlignment="1">
      <alignment horizontal="center" vertical="center" wrapText="1"/>
    </xf>
    <xf numFmtId="0" fontId="17" fillId="2" borderId="0" xfId="0" applyFont="1" applyFill="1" applyAlignment="1">
      <alignment horizontal="center" vertical="center" wrapText="1"/>
    </xf>
    <xf numFmtId="0" fontId="17" fillId="0" borderId="0" xfId="0" applyFont="1" applyFill="1" applyAlignment="1">
      <alignment horizontal="center" vertical="center" wrapText="1"/>
    </xf>
    <xf numFmtId="0" fontId="3" fillId="0" borderId="1" xfId="0" applyFont="1" applyBorder="1" applyAlignment="1">
      <alignment horizontal="center" vertical="center"/>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16" fillId="2" borderId="1"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6" fillId="0" borderId="1" xfId="1" applyFont="1" applyFill="1" applyBorder="1" applyAlignment="1">
      <alignment horizontal="center" wrapText="1"/>
    </xf>
    <xf numFmtId="1" fontId="16" fillId="0" borderId="1" xfId="1"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0" xfId="0" applyFont="1" applyFill="1" applyBorder="1" applyAlignment="1">
      <alignment horizontal="center" vertical="center" wrapText="1"/>
    </xf>
    <xf numFmtId="1" fontId="16" fillId="0"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wrapText="1"/>
    </xf>
    <xf numFmtId="0" fontId="3" fillId="0" borderId="1" xfId="0" applyFont="1" applyFill="1" applyBorder="1" applyAlignment="1">
      <alignment horizontal="center" vertical="center" wrapText="1"/>
    </xf>
    <xf numFmtId="0" fontId="16" fillId="0" borderId="1" xfId="1" applyFont="1" applyFill="1" applyBorder="1" applyAlignment="1">
      <alignment horizontal="center" vertical="center" shrinkToFi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10" xfId="1" applyFont="1" applyFill="1" applyBorder="1" applyAlignment="1">
      <alignment horizontal="center" vertical="center" wrapText="1"/>
    </xf>
    <xf numFmtId="1" fontId="4" fillId="0" borderId="1" xfId="0" applyNumberFormat="1" applyFont="1" applyBorder="1" applyAlignment="1">
      <alignment horizontal="center" vertical="center"/>
    </xf>
    <xf numFmtId="0" fontId="16" fillId="2" borderId="1" xfId="0" applyFont="1" applyFill="1" applyBorder="1" applyAlignment="1">
      <alignment horizontal="center" wrapText="1"/>
    </xf>
    <xf numFmtId="0" fontId="16" fillId="2" borderId="1" xfId="1" applyFont="1" applyFill="1" applyBorder="1" applyAlignment="1">
      <alignment horizontal="center" vertical="center" shrinkToFit="1"/>
    </xf>
    <xf numFmtId="0" fontId="25" fillId="2" borderId="1" xfId="0" applyFont="1" applyFill="1" applyBorder="1" applyAlignment="1">
      <alignment horizontal="center" vertical="center" shrinkToFit="1"/>
    </xf>
    <xf numFmtId="0" fontId="25"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7" fillId="0" borderId="0" xfId="0" applyFont="1" applyFill="1" applyBorder="1" applyAlignment="1">
      <alignment vertical="center" wrapText="1"/>
    </xf>
  </cellXfs>
  <cellStyles count="13">
    <cellStyle name="Обычный" xfId="0" builtinId="0"/>
    <cellStyle name="Обычный 2" xfId="10"/>
    <cellStyle name="Обычный 2 2 2 2" xfId="1"/>
    <cellStyle name="Обычный 2 2 2 2 2" xfId="2"/>
    <cellStyle name="Обычный 2 2 2 2 2 2 2" xfId="5"/>
    <cellStyle name="Обычный 2 2 2 2 2 2 2 2" xfId="8"/>
    <cellStyle name="Обычный 2 2 2 2 2 2 5" xfId="7"/>
    <cellStyle name="Обычный 2 2 2 2 3" xfId="3"/>
    <cellStyle name="Обычный 2 2 2 2 4" xfId="12"/>
    <cellStyle name="Обычный 3" xfId="9"/>
    <cellStyle name="Обычный 3 4" xfId="6"/>
    <cellStyle name="Обычный 8" xfId="4"/>
    <cellStyle name="Обычный 9" xfId="11"/>
  </cellStyles>
  <dxfs count="34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85" zoomScaleNormal="100" zoomScaleSheetLayoutView="85" workbookViewId="0">
      <selection activeCell="V14" sqref="V14"/>
    </sheetView>
  </sheetViews>
  <sheetFormatPr defaultRowHeight="15.75" x14ac:dyDescent="0.25"/>
  <cols>
    <col min="1" max="1" width="5.5703125" style="1" customWidth="1"/>
    <col min="2" max="2" width="18.28515625" style="1" customWidth="1"/>
    <col min="3" max="3" width="10" style="1" customWidth="1"/>
    <col min="4" max="5" width="14.85546875" style="1" customWidth="1"/>
    <col min="6" max="6" width="12.28515625" style="1" customWidth="1"/>
    <col min="7" max="7" width="10.85546875" style="1" customWidth="1"/>
    <col min="8" max="8" width="11.42578125" style="1" customWidth="1"/>
    <col min="9" max="9" width="13.5703125" style="1" customWidth="1"/>
    <col min="10" max="10" width="11.85546875" style="1" customWidth="1"/>
    <col min="11" max="11" width="12.85546875" style="1" customWidth="1"/>
    <col min="12" max="12" width="12.7109375" style="1" customWidth="1"/>
    <col min="13" max="13" width="10.85546875" style="1" customWidth="1"/>
    <col min="14" max="14" width="12.28515625" style="1" customWidth="1"/>
    <col min="15" max="16384" width="9.140625" style="1"/>
  </cols>
  <sheetData>
    <row r="1" spans="1:14" ht="6.75" customHeight="1" x14ac:dyDescent="0.25"/>
    <row r="2" spans="1:14" ht="18" customHeight="1" x14ac:dyDescent="0.25">
      <c r="A2" s="168" t="s">
        <v>3</v>
      </c>
      <c r="B2" s="168"/>
      <c r="C2" s="168"/>
      <c r="D2" s="168"/>
      <c r="F2" s="168" t="s">
        <v>3</v>
      </c>
      <c r="G2" s="168"/>
      <c r="H2" s="168"/>
      <c r="I2" s="168"/>
      <c r="K2" s="168" t="s">
        <v>3</v>
      </c>
      <c r="L2" s="168"/>
      <c r="M2" s="168"/>
      <c r="N2" s="168"/>
    </row>
    <row r="3" spans="1:14" ht="18.75" customHeight="1" x14ac:dyDescent="0.25">
      <c r="A3" s="168" t="s">
        <v>30</v>
      </c>
      <c r="B3" s="168"/>
      <c r="C3" s="168"/>
      <c r="D3" s="168"/>
      <c r="F3" s="168" t="s">
        <v>37</v>
      </c>
      <c r="G3" s="168"/>
      <c r="H3" s="168"/>
      <c r="I3" s="168"/>
      <c r="K3" s="168" t="s">
        <v>33</v>
      </c>
      <c r="L3" s="168"/>
      <c r="M3" s="168"/>
      <c r="N3" s="168"/>
    </row>
    <row r="4" spans="1:14" ht="17.25" customHeight="1" x14ac:dyDescent="0.25">
      <c r="A4" s="168" t="s">
        <v>31</v>
      </c>
      <c r="B4" s="168"/>
      <c r="C4" s="168"/>
      <c r="D4" s="168"/>
      <c r="F4" s="168" t="s">
        <v>38</v>
      </c>
      <c r="G4" s="168"/>
      <c r="H4" s="168"/>
      <c r="I4" s="168"/>
      <c r="K4" s="168" t="s">
        <v>34</v>
      </c>
      <c r="L4" s="168"/>
      <c r="M4" s="168"/>
      <c r="N4" s="168"/>
    </row>
    <row r="5" spans="1:14" ht="17.25" customHeight="1" x14ac:dyDescent="0.25">
      <c r="A5" s="168"/>
      <c r="B5" s="168"/>
      <c r="C5" s="168"/>
      <c r="D5" s="168"/>
      <c r="F5" s="168" t="s">
        <v>39</v>
      </c>
      <c r="G5" s="168"/>
      <c r="H5" s="168"/>
      <c r="I5" s="168"/>
      <c r="K5" s="168" t="s">
        <v>35</v>
      </c>
      <c r="L5" s="168"/>
      <c r="M5" s="168"/>
      <c r="N5" s="168"/>
    </row>
    <row r="6" spans="1:14" ht="18.75" customHeight="1" x14ac:dyDescent="0.25">
      <c r="A6" s="168" t="s">
        <v>32</v>
      </c>
      <c r="B6" s="168"/>
      <c r="C6" s="168"/>
      <c r="D6" s="168"/>
      <c r="F6" s="168" t="s">
        <v>40</v>
      </c>
      <c r="G6" s="168"/>
      <c r="H6" s="168"/>
      <c r="I6" s="168"/>
      <c r="K6" s="168" t="s">
        <v>36</v>
      </c>
      <c r="L6" s="168"/>
      <c r="M6" s="168"/>
      <c r="N6" s="168"/>
    </row>
    <row r="7" spans="1:14" ht="18.75" customHeight="1" x14ac:dyDescent="0.25">
      <c r="A7" s="168" t="s">
        <v>4</v>
      </c>
      <c r="B7" s="168"/>
      <c r="C7" s="168"/>
      <c r="D7" s="168"/>
      <c r="F7" s="168" t="s">
        <v>4</v>
      </c>
      <c r="G7" s="168"/>
      <c r="H7" s="168"/>
      <c r="I7" s="168"/>
      <c r="K7" s="168" t="s">
        <v>4</v>
      </c>
      <c r="L7" s="168"/>
      <c r="M7" s="168"/>
      <c r="N7" s="168"/>
    </row>
    <row r="8" spans="1:14" ht="18.75" x14ac:dyDescent="0.25">
      <c r="A8" s="8"/>
      <c r="B8" s="8"/>
      <c r="C8" s="8"/>
      <c r="D8" s="8"/>
      <c r="E8" s="8"/>
      <c r="F8" s="8"/>
      <c r="G8" s="8"/>
      <c r="H8" s="8"/>
      <c r="I8" s="8"/>
      <c r="K8" s="2"/>
      <c r="L8" s="2"/>
      <c r="M8" s="2"/>
      <c r="N8" s="2"/>
    </row>
    <row r="9" spans="1:14" ht="72.75" customHeight="1" x14ac:dyDescent="0.25">
      <c r="A9" s="168" t="s">
        <v>8</v>
      </c>
      <c r="B9" s="168"/>
      <c r="C9" s="168"/>
      <c r="D9" s="168"/>
      <c r="E9" s="168"/>
      <c r="F9" s="168"/>
      <c r="G9" s="168"/>
      <c r="H9" s="168"/>
      <c r="I9" s="168"/>
      <c r="J9" s="168"/>
      <c r="K9" s="168"/>
      <c r="L9" s="168"/>
      <c r="M9" s="168"/>
      <c r="N9" s="168"/>
    </row>
    <row r="10" spans="1:14" ht="1.5" customHeight="1" x14ac:dyDescent="0.25"/>
    <row r="11" spans="1:14" s="3" customFormat="1" ht="40.5" customHeight="1" x14ac:dyDescent="0.25">
      <c r="A11" s="171" t="s">
        <v>0</v>
      </c>
      <c r="B11" s="171" t="s">
        <v>1</v>
      </c>
      <c r="C11" s="174" t="s">
        <v>5</v>
      </c>
      <c r="D11" s="175"/>
      <c r="E11" s="175"/>
      <c r="F11" s="175"/>
      <c r="G11" s="175"/>
      <c r="H11" s="176"/>
      <c r="I11" s="169" t="s">
        <v>7</v>
      </c>
      <c r="J11" s="178"/>
      <c r="K11" s="178"/>
      <c r="L11" s="178"/>
      <c r="M11" s="178"/>
      <c r="N11" s="170"/>
    </row>
    <row r="12" spans="1:14" s="3" customFormat="1" ht="16.5" customHeight="1" x14ac:dyDescent="0.25">
      <c r="A12" s="172"/>
      <c r="B12" s="172"/>
      <c r="C12" s="173" t="s">
        <v>29</v>
      </c>
      <c r="D12" s="171" t="s">
        <v>28</v>
      </c>
      <c r="E12" s="171" t="s">
        <v>23</v>
      </c>
      <c r="F12" s="171" t="s">
        <v>2</v>
      </c>
      <c r="G12" s="169" t="s">
        <v>27</v>
      </c>
      <c r="H12" s="170"/>
      <c r="I12" s="173" t="s">
        <v>29</v>
      </c>
      <c r="J12" s="171" t="s">
        <v>28</v>
      </c>
      <c r="K12" s="171" t="s">
        <v>24</v>
      </c>
      <c r="L12" s="171" t="s">
        <v>2</v>
      </c>
      <c r="M12" s="169" t="s">
        <v>27</v>
      </c>
      <c r="N12" s="170"/>
    </row>
    <row r="13" spans="1:14" s="3" customFormat="1" ht="90.75" customHeight="1" x14ac:dyDescent="0.25">
      <c r="A13" s="172"/>
      <c r="B13" s="172"/>
      <c r="C13" s="173"/>
      <c r="D13" s="172"/>
      <c r="E13" s="172"/>
      <c r="F13" s="172"/>
      <c r="G13" s="6" t="s">
        <v>25</v>
      </c>
      <c r="H13" s="6" t="s">
        <v>26</v>
      </c>
      <c r="I13" s="173"/>
      <c r="J13" s="172"/>
      <c r="K13" s="172"/>
      <c r="L13" s="172"/>
      <c r="M13" s="9" t="s">
        <v>25</v>
      </c>
      <c r="N13" s="9" t="s">
        <v>26</v>
      </c>
    </row>
    <row r="14" spans="1:14" ht="30.75" customHeight="1" x14ac:dyDescent="0.25">
      <c r="A14" s="7">
        <v>1</v>
      </c>
      <c r="B14" s="12" t="s">
        <v>9</v>
      </c>
      <c r="C14" s="7">
        <v>13</v>
      </c>
      <c r="D14" s="7">
        <v>57</v>
      </c>
      <c r="E14" s="7">
        <v>166</v>
      </c>
      <c r="F14" s="7">
        <v>166</v>
      </c>
      <c r="G14" s="7">
        <v>149</v>
      </c>
      <c r="H14" s="7">
        <v>17</v>
      </c>
      <c r="I14" s="7"/>
      <c r="J14" s="7"/>
      <c r="K14" s="7"/>
      <c r="L14" s="7"/>
      <c r="M14" s="7"/>
      <c r="N14" s="7"/>
    </row>
    <row r="15" spans="1:14" ht="18" customHeight="1" x14ac:dyDescent="0.25">
      <c r="A15" s="7">
        <v>2</v>
      </c>
      <c r="B15" s="15" t="s">
        <v>10</v>
      </c>
      <c r="C15" s="13">
        <v>10</v>
      </c>
      <c r="D15" s="7">
        <v>41</v>
      </c>
      <c r="E15" s="7">
        <v>43</v>
      </c>
      <c r="F15" s="7">
        <v>43</v>
      </c>
      <c r="G15" s="7"/>
      <c r="H15" s="7">
        <v>43</v>
      </c>
      <c r="I15" s="7"/>
      <c r="J15" s="7"/>
      <c r="K15" s="7"/>
      <c r="L15" s="7"/>
      <c r="M15" s="7"/>
      <c r="N15" s="7"/>
    </row>
    <row r="16" spans="1:14" ht="18" customHeight="1" x14ac:dyDescent="0.25">
      <c r="A16" s="7">
        <v>3</v>
      </c>
      <c r="B16" s="16" t="s">
        <v>11</v>
      </c>
      <c r="C16" s="14">
        <v>10</v>
      </c>
      <c r="D16" s="7">
        <v>101</v>
      </c>
      <c r="E16" s="7">
        <v>162</v>
      </c>
      <c r="F16" s="7">
        <v>162</v>
      </c>
      <c r="G16" s="7">
        <v>1</v>
      </c>
      <c r="H16" s="7">
        <v>161</v>
      </c>
      <c r="I16" s="7"/>
      <c r="J16" s="7"/>
      <c r="K16" s="7"/>
      <c r="L16" s="7"/>
      <c r="M16" s="7"/>
      <c r="N16" s="7"/>
    </row>
    <row r="17" spans="1:14" ht="18" customHeight="1" x14ac:dyDescent="0.25">
      <c r="A17" s="7">
        <v>4</v>
      </c>
      <c r="B17" s="16" t="s">
        <v>12</v>
      </c>
      <c r="C17" s="14">
        <v>5</v>
      </c>
      <c r="D17" s="7">
        <v>38</v>
      </c>
      <c r="E17" s="7">
        <v>94</v>
      </c>
      <c r="F17" s="7">
        <v>94</v>
      </c>
      <c r="G17" s="7">
        <v>34</v>
      </c>
      <c r="H17" s="7">
        <v>60</v>
      </c>
      <c r="I17" s="7"/>
      <c r="J17" s="7"/>
      <c r="K17" s="7"/>
      <c r="L17" s="7"/>
      <c r="M17" s="7"/>
      <c r="N17" s="7"/>
    </row>
    <row r="18" spans="1:14" ht="18" customHeight="1" x14ac:dyDescent="0.25">
      <c r="A18" s="7">
        <v>5</v>
      </c>
      <c r="B18" s="16" t="s">
        <v>13</v>
      </c>
      <c r="C18" s="14">
        <v>8</v>
      </c>
      <c r="D18" s="7">
        <v>61</v>
      </c>
      <c r="E18" s="7">
        <v>108</v>
      </c>
      <c r="F18" s="7">
        <v>108</v>
      </c>
      <c r="G18" s="7"/>
      <c r="H18" s="7">
        <v>108</v>
      </c>
      <c r="I18" s="7"/>
      <c r="J18" s="7"/>
      <c r="K18" s="7"/>
      <c r="L18" s="7"/>
      <c r="M18" s="7"/>
      <c r="N18" s="7"/>
    </row>
    <row r="19" spans="1:14" ht="18" customHeight="1" x14ac:dyDescent="0.25">
      <c r="A19" s="7">
        <v>6</v>
      </c>
      <c r="B19" s="15" t="s">
        <v>14</v>
      </c>
      <c r="C19" s="13">
        <v>6</v>
      </c>
      <c r="D19" s="7">
        <v>73</v>
      </c>
      <c r="E19" s="7">
        <v>142</v>
      </c>
      <c r="F19" s="7">
        <v>142</v>
      </c>
      <c r="G19" s="7"/>
      <c r="H19" s="7">
        <v>142</v>
      </c>
      <c r="I19" s="7"/>
      <c r="J19" s="7"/>
      <c r="K19" s="7"/>
      <c r="L19" s="7"/>
      <c r="M19" s="7"/>
      <c r="N19" s="7"/>
    </row>
    <row r="20" spans="1:14" ht="18" customHeight="1" x14ac:dyDescent="0.25">
      <c r="A20" s="7">
        <v>7</v>
      </c>
      <c r="B20" s="15" t="s">
        <v>15</v>
      </c>
      <c r="C20" s="13">
        <v>11</v>
      </c>
      <c r="D20" s="7">
        <v>64</v>
      </c>
      <c r="E20" s="7">
        <v>78</v>
      </c>
      <c r="F20" s="7">
        <v>78</v>
      </c>
      <c r="G20" s="7"/>
      <c r="H20" s="7">
        <v>78</v>
      </c>
      <c r="I20" s="7">
        <v>4</v>
      </c>
      <c r="J20" s="7">
        <v>9</v>
      </c>
      <c r="K20" s="7">
        <v>9</v>
      </c>
      <c r="L20" s="7">
        <v>9</v>
      </c>
      <c r="M20" s="7"/>
      <c r="N20" s="7">
        <v>9</v>
      </c>
    </row>
    <row r="21" spans="1:14" ht="18" customHeight="1" x14ac:dyDescent="0.25">
      <c r="A21" s="7">
        <v>8</v>
      </c>
      <c r="B21" s="15" t="s">
        <v>16</v>
      </c>
      <c r="C21" s="13">
        <v>11</v>
      </c>
      <c r="D21" s="7">
        <v>84</v>
      </c>
      <c r="E21" s="7">
        <v>115</v>
      </c>
      <c r="F21" s="7">
        <v>115</v>
      </c>
      <c r="G21" s="7">
        <v>5</v>
      </c>
      <c r="H21" s="7">
        <v>110</v>
      </c>
      <c r="I21" s="7"/>
      <c r="J21" s="7"/>
      <c r="K21" s="7"/>
      <c r="L21" s="7"/>
      <c r="M21" s="7"/>
      <c r="N21" s="7"/>
    </row>
    <row r="22" spans="1:14" ht="18" customHeight="1" x14ac:dyDescent="0.25">
      <c r="A22" s="7">
        <v>9</v>
      </c>
      <c r="B22" s="15" t="s">
        <v>17</v>
      </c>
      <c r="C22" s="13">
        <v>10</v>
      </c>
      <c r="D22" s="7">
        <v>38</v>
      </c>
      <c r="E22" s="7">
        <v>45</v>
      </c>
      <c r="F22" s="7">
        <v>45</v>
      </c>
      <c r="G22" s="7">
        <v>4</v>
      </c>
      <c r="H22" s="7">
        <v>41</v>
      </c>
      <c r="I22" s="7">
        <v>8</v>
      </c>
      <c r="J22" s="7">
        <v>18</v>
      </c>
      <c r="K22" s="7">
        <v>25</v>
      </c>
      <c r="L22" s="7">
        <v>25</v>
      </c>
      <c r="M22" s="7">
        <v>4</v>
      </c>
      <c r="N22" s="7">
        <v>21</v>
      </c>
    </row>
    <row r="23" spans="1:14" ht="18" customHeight="1" x14ac:dyDescent="0.25">
      <c r="A23" s="7">
        <v>10</v>
      </c>
      <c r="B23" s="15" t="s">
        <v>18</v>
      </c>
      <c r="C23" s="13">
        <v>3</v>
      </c>
      <c r="D23" s="7">
        <v>29</v>
      </c>
      <c r="E23" s="7">
        <v>50</v>
      </c>
      <c r="F23" s="7">
        <v>50</v>
      </c>
      <c r="G23" s="7">
        <v>1</v>
      </c>
      <c r="H23" s="7">
        <v>49</v>
      </c>
      <c r="I23" s="7"/>
      <c r="J23" s="7"/>
      <c r="K23" s="7"/>
      <c r="L23" s="7"/>
      <c r="M23" s="7"/>
      <c r="N23" s="7"/>
    </row>
    <row r="24" spans="1:14" ht="18" customHeight="1" x14ac:dyDescent="0.25">
      <c r="A24" s="7">
        <v>11</v>
      </c>
      <c r="B24" s="15" t="s">
        <v>22</v>
      </c>
      <c r="C24" s="13">
        <v>8</v>
      </c>
      <c r="D24" s="7">
        <v>19</v>
      </c>
      <c r="E24" s="7">
        <v>21</v>
      </c>
      <c r="F24" s="7">
        <v>21</v>
      </c>
      <c r="G24" s="7"/>
      <c r="H24" s="7">
        <v>21</v>
      </c>
      <c r="I24" s="7"/>
      <c r="J24" s="7"/>
      <c r="K24" s="7"/>
      <c r="L24" s="7"/>
      <c r="M24" s="7"/>
      <c r="N24" s="7"/>
    </row>
    <row r="25" spans="1:14" ht="18" customHeight="1" x14ac:dyDescent="0.25">
      <c r="A25" s="7">
        <v>12</v>
      </c>
      <c r="B25" s="15" t="s">
        <v>19</v>
      </c>
      <c r="C25" s="13">
        <v>16</v>
      </c>
      <c r="D25" s="7">
        <v>89</v>
      </c>
      <c r="E25" s="7">
        <v>97</v>
      </c>
      <c r="F25" s="7">
        <v>97</v>
      </c>
      <c r="G25" s="7"/>
      <c r="H25" s="7">
        <v>97</v>
      </c>
      <c r="I25" s="7"/>
      <c r="J25" s="7"/>
      <c r="K25" s="7"/>
      <c r="L25" s="7"/>
      <c r="M25" s="7"/>
      <c r="N25" s="7"/>
    </row>
    <row r="26" spans="1:14" ht="18" customHeight="1" x14ac:dyDescent="0.25">
      <c r="A26" s="7">
        <v>13</v>
      </c>
      <c r="B26" s="15" t="s">
        <v>20</v>
      </c>
      <c r="C26" s="13">
        <v>7</v>
      </c>
      <c r="D26" s="7">
        <v>42</v>
      </c>
      <c r="E26" s="7">
        <v>64</v>
      </c>
      <c r="F26" s="7">
        <v>64</v>
      </c>
      <c r="G26" s="7"/>
      <c r="H26" s="7">
        <v>64</v>
      </c>
      <c r="I26" s="7">
        <v>7</v>
      </c>
      <c r="J26" s="7">
        <v>27</v>
      </c>
      <c r="K26" s="7">
        <v>37</v>
      </c>
      <c r="L26" s="7">
        <v>37</v>
      </c>
      <c r="M26" s="7"/>
      <c r="N26" s="7">
        <v>37</v>
      </c>
    </row>
    <row r="27" spans="1:14" ht="18" customHeight="1" x14ac:dyDescent="0.25">
      <c r="A27" s="7">
        <v>14</v>
      </c>
      <c r="B27" s="15" t="s">
        <v>21</v>
      </c>
      <c r="C27" s="13">
        <v>2</v>
      </c>
      <c r="D27" s="7">
        <v>3</v>
      </c>
      <c r="E27" s="7">
        <v>3</v>
      </c>
      <c r="F27" s="7">
        <v>3</v>
      </c>
      <c r="G27" s="7"/>
      <c r="H27" s="7">
        <v>3</v>
      </c>
      <c r="I27" s="7"/>
      <c r="J27" s="7"/>
      <c r="K27" s="7"/>
      <c r="L27" s="7"/>
      <c r="M27" s="7"/>
      <c r="N27" s="7"/>
    </row>
    <row r="28" spans="1:14" s="3" customFormat="1" ht="18" customHeight="1" x14ac:dyDescent="0.25">
      <c r="A28" s="169" t="s">
        <v>6</v>
      </c>
      <c r="B28" s="170"/>
      <c r="C28" s="10">
        <f>SUM(C14:C27)</f>
        <v>120</v>
      </c>
      <c r="D28" s="10">
        <f t="shared" ref="D28:N28" si="0">SUM(D14:D27)</f>
        <v>739</v>
      </c>
      <c r="E28" s="10">
        <f t="shared" si="0"/>
        <v>1188</v>
      </c>
      <c r="F28" s="10">
        <f t="shared" si="0"/>
        <v>1188</v>
      </c>
      <c r="G28" s="10">
        <f t="shared" si="0"/>
        <v>194</v>
      </c>
      <c r="H28" s="10">
        <f t="shared" si="0"/>
        <v>994</v>
      </c>
      <c r="I28" s="10">
        <f t="shared" si="0"/>
        <v>19</v>
      </c>
      <c r="J28" s="10">
        <f t="shared" si="0"/>
        <v>54</v>
      </c>
      <c r="K28" s="10">
        <f t="shared" si="0"/>
        <v>71</v>
      </c>
      <c r="L28" s="10">
        <f t="shared" si="0"/>
        <v>71</v>
      </c>
      <c r="M28" s="10">
        <f t="shared" si="0"/>
        <v>4</v>
      </c>
      <c r="N28" s="10">
        <f t="shared" si="0"/>
        <v>67</v>
      </c>
    </row>
    <row r="29" spans="1:14" ht="14.25" customHeight="1" x14ac:dyDescent="0.25"/>
    <row r="30" spans="1:14" s="2" customFormat="1" ht="36.75" customHeight="1" x14ac:dyDescent="0.3">
      <c r="B30" s="177"/>
      <c r="C30" s="177"/>
      <c r="D30" s="177"/>
      <c r="E30" s="177"/>
      <c r="F30" s="177"/>
      <c r="I30" s="8"/>
      <c r="K30" s="4"/>
      <c r="L30" s="177"/>
      <c r="M30" s="177"/>
    </row>
    <row r="31" spans="1:14" s="2" customFormat="1" ht="10.5" customHeight="1" x14ac:dyDescent="0.25">
      <c r="C31" s="8"/>
      <c r="I31" s="8"/>
      <c r="L31" s="5"/>
      <c r="M31" s="5"/>
    </row>
    <row r="32" spans="1:14" s="2" customFormat="1" ht="36" customHeight="1" x14ac:dyDescent="0.3">
      <c r="B32" s="177"/>
      <c r="C32" s="177"/>
      <c r="D32" s="177"/>
      <c r="E32" s="177"/>
      <c r="F32" s="177"/>
      <c r="I32" s="8"/>
      <c r="K32" s="4"/>
      <c r="L32" s="177"/>
      <c r="M32" s="177"/>
    </row>
    <row r="33" spans="2:13" s="2" customFormat="1" ht="11.25" customHeight="1" x14ac:dyDescent="0.25">
      <c r="C33" s="8"/>
      <c r="I33" s="8"/>
      <c r="L33" s="5"/>
      <c r="M33" s="5"/>
    </row>
    <row r="34" spans="2:13" s="2" customFormat="1" ht="37.5" customHeight="1" x14ac:dyDescent="0.3">
      <c r="B34" s="177"/>
      <c r="C34" s="177"/>
      <c r="D34" s="177"/>
      <c r="E34" s="177"/>
      <c r="F34" s="177"/>
      <c r="I34" s="8"/>
      <c r="K34" s="4"/>
      <c r="L34" s="177"/>
      <c r="M34" s="177"/>
    </row>
  </sheetData>
  <mergeCells count="40">
    <mergeCell ref="L34:M34"/>
    <mergeCell ref="B34:F34"/>
    <mergeCell ref="B32:F32"/>
    <mergeCell ref="B30:F30"/>
    <mergeCell ref="K7:N7"/>
    <mergeCell ref="L30:M30"/>
    <mergeCell ref="L32:M32"/>
    <mergeCell ref="A9:N9"/>
    <mergeCell ref="A11:A13"/>
    <mergeCell ref="B11:B13"/>
    <mergeCell ref="D12:D13"/>
    <mergeCell ref="E12:E13"/>
    <mergeCell ref="A7:D7"/>
    <mergeCell ref="I11:N11"/>
    <mergeCell ref="F7:I7"/>
    <mergeCell ref="M12:N12"/>
    <mergeCell ref="A3:D3"/>
    <mergeCell ref="A4:D4"/>
    <mergeCell ref="A5:D5"/>
    <mergeCell ref="F2:I2"/>
    <mergeCell ref="F3:I3"/>
    <mergeCell ref="F4:I4"/>
    <mergeCell ref="A2:D2"/>
    <mergeCell ref="F5:I5"/>
    <mergeCell ref="K3:N3"/>
    <mergeCell ref="K4:N4"/>
    <mergeCell ref="K2:N2"/>
    <mergeCell ref="K5:N5"/>
    <mergeCell ref="K6:N6"/>
    <mergeCell ref="F6:I6"/>
    <mergeCell ref="A28:B28"/>
    <mergeCell ref="J12:J13"/>
    <mergeCell ref="K12:K13"/>
    <mergeCell ref="L12:L13"/>
    <mergeCell ref="C12:C13"/>
    <mergeCell ref="F12:F13"/>
    <mergeCell ref="G12:H12"/>
    <mergeCell ref="A6:D6"/>
    <mergeCell ref="C11:H11"/>
    <mergeCell ref="I12:I13"/>
  </mergeCells>
  <pageMargins left="0.45" right="0.28000000000000003" top="0.2" bottom="0.2" header="0.2" footer="0.2"/>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tabSelected="1" view="pageBreakPreview" zoomScaleNormal="100" zoomScaleSheetLayoutView="100" workbookViewId="0">
      <selection activeCell="E19" sqref="E19"/>
    </sheetView>
  </sheetViews>
  <sheetFormatPr defaultRowHeight="15.75" x14ac:dyDescent="0.25"/>
  <cols>
    <col min="1" max="1" width="5.5703125" style="1" customWidth="1"/>
    <col min="2" max="2" width="22.85546875" style="1" customWidth="1"/>
    <col min="3" max="3" width="12.7109375" style="1" customWidth="1"/>
    <col min="4" max="4" width="13.7109375" style="1" customWidth="1"/>
    <col min="5" max="5" width="12.140625" style="1" customWidth="1"/>
    <col min="6" max="6" width="11.140625" style="1" customWidth="1"/>
    <col min="7" max="7" width="11.7109375" style="1" customWidth="1"/>
    <col min="8" max="8" width="12" style="1" customWidth="1"/>
    <col min="9" max="10" width="11.140625" style="1" customWidth="1"/>
    <col min="11" max="11" width="19.140625" style="1" customWidth="1"/>
    <col min="12" max="12" width="11.140625" style="1" hidden="1" customWidth="1"/>
    <col min="13" max="14" width="11.140625" style="1" customWidth="1"/>
    <col min="15" max="15" width="14.28515625" style="1" customWidth="1"/>
    <col min="16" max="16" width="23.85546875" style="1" customWidth="1"/>
    <col min="17" max="17" width="13.5703125" style="1" customWidth="1"/>
    <col min="18" max="19" width="11.140625" style="1" customWidth="1"/>
    <col min="20" max="16384" width="9.140625" style="1"/>
  </cols>
  <sheetData>
    <row r="1" spans="1:19" ht="6.75" customHeight="1" x14ac:dyDescent="0.25"/>
    <row r="2" spans="1:19" ht="18" customHeight="1" x14ac:dyDescent="0.25">
      <c r="A2" s="179" t="s">
        <v>3</v>
      </c>
      <c r="B2" s="179"/>
      <c r="C2" s="179"/>
      <c r="D2" s="179"/>
      <c r="H2" s="179" t="s">
        <v>3</v>
      </c>
      <c r="I2" s="179"/>
      <c r="J2" s="179"/>
      <c r="K2" s="179"/>
      <c r="L2" s="18"/>
      <c r="M2" s="18"/>
      <c r="N2" s="18"/>
      <c r="P2" s="179" t="s">
        <v>3</v>
      </c>
      <c r="Q2" s="179"/>
      <c r="R2" s="179"/>
      <c r="S2" s="179"/>
    </row>
    <row r="3" spans="1:19" ht="20.25" x14ac:dyDescent="0.25">
      <c r="A3" s="179" t="s">
        <v>1629</v>
      </c>
      <c r="B3" s="179"/>
      <c r="C3" s="179"/>
      <c r="D3" s="179"/>
      <c r="H3" s="179" t="s">
        <v>1636</v>
      </c>
      <c r="I3" s="179"/>
      <c r="J3" s="179"/>
      <c r="K3" s="179"/>
      <c r="L3" s="18"/>
      <c r="M3" s="18"/>
      <c r="N3" s="18"/>
      <c r="P3" s="179" t="s">
        <v>1630</v>
      </c>
      <c r="Q3" s="179"/>
      <c r="R3" s="179"/>
      <c r="S3" s="179"/>
    </row>
    <row r="4" spans="1:19" ht="20.25" x14ac:dyDescent="0.25">
      <c r="A4" s="179" t="s">
        <v>1628</v>
      </c>
      <c r="B4" s="179"/>
      <c r="C4" s="179"/>
      <c r="D4" s="179"/>
      <c r="H4" s="179" t="s">
        <v>1637</v>
      </c>
      <c r="I4" s="179"/>
      <c r="J4" s="179"/>
      <c r="K4" s="179"/>
      <c r="L4" s="18"/>
      <c r="M4" s="18"/>
      <c r="N4" s="18"/>
      <c r="P4" s="179" t="s">
        <v>34</v>
      </c>
      <c r="Q4" s="179"/>
      <c r="R4" s="179"/>
      <c r="S4" s="179"/>
    </row>
    <row r="5" spans="1:19" ht="20.25" x14ac:dyDescent="0.25">
      <c r="A5" s="179"/>
      <c r="B5" s="179"/>
      <c r="C5" s="179"/>
      <c r="D5" s="77"/>
      <c r="H5" s="179" t="s">
        <v>39</v>
      </c>
      <c r="I5" s="179"/>
      <c r="J5" s="179"/>
      <c r="K5" s="179"/>
      <c r="L5" s="18"/>
      <c r="M5" s="18"/>
      <c r="N5" s="18"/>
      <c r="P5" s="179" t="s">
        <v>35</v>
      </c>
      <c r="Q5" s="179"/>
      <c r="R5" s="179"/>
      <c r="S5" s="179"/>
    </row>
    <row r="6" spans="1:19" ht="20.25" x14ac:dyDescent="0.25">
      <c r="A6" s="179" t="s">
        <v>369</v>
      </c>
      <c r="B6" s="179"/>
      <c r="C6" s="179"/>
      <c r="D6" s="179"/>
      <c r="H6" s="179" t="s">
        <v>1638</v>
      </c>
      <c r="I6" s="179"/>
      <c r="J6" s="179"/>
      <c r="K6" s="179"/>
      <c r="L6" s="18"/>
      <c r="M6" s="18"/>
      <c r="N6" s="18"/>
      <c r="P6" s="179" t="s">
        <v>36</v>
      </c>
      <c r="Q6" s="179"/>
      <c r="R6" s="179"/>
      <c r="S6" s="179"/>
    </row>
    <row r="7" spans="1:19" ht="20.25" x14ac:dyDescent="0.25">
      <c r="A7" s="179" t="s">
        <v>4</v>
      </c>
      <c r="B7" s="179"/>
      <c r="C7" s="179"/>
      <c r="D7" s="179"/>
      <c r="H7" s="179" t="s">
        <v>4</v>
      </c>
      <c r="I7" s="179"/>
      <c r="J7" s="179"/>
      <c r="K7" s="179"/>
      <c r="L7" s="18"/>
      <c r="M7" s="18"/>
      <c r="N7" s="18"/>
      <c r="P7" s="179" t="s">
        <v>4</v>
      </c>
      <c r="Q7" s="179"/>
      <c r="R7" s="179"/>
      <c r="S7" s="179"/>
    </row>
    <row r="8" spans="1:19" ht="18.75" x14ac:dyDescent="0.25">
      <c r="A8" s="11"/>
      <c r="B8" s="11"/>
      <c r="C8" s="11"/>
      <c r="D8" s="18"/>
      <c r="E8" s="11"/>
      <c r="F8" s="11"/>
      <c r="G8" s="11"/>
      <c r="H8" s="17"/>
      <c r="I8" s="11"/>
      <c r="O8" s="11"/>
      <c r="P8" s="11"/>
      <c r="Q8" s="17"/>
      <c r="R8" s="11"/>
    </row>
    <row r="9" spans="1:19" s="90" customFormat="1" ht="64.5" customHeight="1" x14ac:dyDescent="0.25">
      <c r="A9" s="179" t="s">
        <v>1631</v>
      </c>
      <c r="B9" s="179"/>
      <c r="C9" s="179"/>
      <c r="D9" s="179"/>
      <c r="E9" s="179"/>
      <c r="F9" s="179"/>
      <c r="G9" s="179"/>
      <c r="H9" s="179"/>
      <c r="I9" s="179"/>
      <c r="J9" s="179"/>
      <c r="K9" s="179"/>
      <c r="L9" s="179"/>
      <c r="M9" s="179"/>
      <c r="N9" s="179"/>
      <c r="O9" s="179"/>
      <c r="P9" s="179"/>
      <c r="Q9" s="179"/>
      <c r="R9" s="179"/>
      <c r="S9" s="179"/>
    </row>
    <row r="10" spans="1:19" ht="27" customHeight="1" x14ac:dyDescent="0.25">
      <c r="A10" s="179" t="s">
        <v>375</v>
      </c>
      <c r="B10" s="179"/>
      <c r="C10" s="179"/>
      <c r="D10" s="179"/>
      <c r="E10" s="179"/>
      <c r="F10" s="179"/>
      <c r="G10" s="179"/>
      <c r="H10" s="179"/>
      <c r="I10" s="179"/>
      <c r="J10" s="179"/>
      <c r="K10" s="179"/>
      <c r="L10" s="179"/>
      <c r="M10" s="179"/>
      <c r="N10" s="179"/>
      <c r="O10" s="179"/>
      <c r="P10" s="179"/>
      <c r="Q10" s="179"/>
      <c r="R10" s="179"/>
      <c r="S10" s="179"/>
    </row>
    <row r="11" spans="1:19" ht="19.5" hidden="1" customHeight="1" x14ac:dyDescent="0.25"/>
    <row r="12" spans="1:19" s="3" customFormat="1" ht="62.25" customHeight="1" x14ac:dyDescent="0.25">
      <c r="A12" s="182" t="s">
        <v>0</v>
      </c>
      <c r="B12" s="182" t="s">
        <v>53</v>
      </c>
      <c r="C12" s="182" t="s">
        <v>29</v>
      </c>
      <c r="D12" s="182" t="s">
        <v>46</v>
      </c>
      <c r="E12" s="182"/>
      <c r="F12" s="182"/>
      <c r="G12" s="182"/>
      <c r="H12" s="182"/>
      <c r="I12" s="182" t="s">
        <v>42</v>
      </c>
      <c r="J12" s="182"/>
      <c r="K12" s="182" t="s">
        <v>47</v>
      </c>
      <c r="L12" s="182"/>
      <c r="M12" s="182" t="s">
        <v>42</v>
      </c>
      <c r="N12" s="182"/>
      <c r="O12" s="182" t="s">
        <v>43</v>
      </c>
      <c r="P12" s="182"/>
      <c r="Q12" s="182"/>
      <c r="R12" s="182" t="s">
        <v>44</v>
      </c>
      <c r="S12" s="182"/>
    </row>
    <row r="13" spans="1:19" s="3" customFormat="1" ht="43.5" customHeight="1" x14ac:dyDescent="0.25">
      <c r="A13" s="182"/>
      <c r="B13" s="182"/>
      <c r="C13" s="182"/>
      <c r="D13" s="182" t="s">
        <v>28</v>
      </c>
      <c r="E13" s="182" t="s">
        <v>50</v>
      </c>
      <c r="F13" s="182" t="s">
        <v>2</v>
      </c>
      <c r="G13" s="182" t="s">
        <v>27</v>
      </c>
      <c r="H13" s="182"/>
      <c r="I13" s="182"/>
      <c r="J13" s="182"/>
      <c r="K13" s="182"/>
      <c r="L13" s="182"/>
      <c r="M13" s="182"/>
      <c r="N13" s="182"/>
      <c r="O13" s="182"/>
      <c r="P13" s="182"/>
      <c r="Q13" s="182"/>
      <c r="R13" s="182"/>
      <c r="S13" s="182"/>
    </row>
    <row r="14" spans="1:19" s="3" customFormat="1" ht="84.75" customHeight="1" x14ac:dyDescent="0.25">
      <c r="A14" s="182"/>
      <c r="B14" s="182"/>
      <c r="C14" s="182"/>
      <c r="D14" s="182"/>
      <c r="E14" s="182"/>
      <c r="F14" s="182"/>
      <c r="G14" s="19" t="s">
        <v>225</v>
      </c>
      <c r="H14" s="19" t="s">
        <v>226</v>
      </c>
      <c r="I14" s="19" t="s">
        <v>45</v>
      </c>
      <c r="J14" s="19" t="s">
        <v>227</v>
      </c>
      <c r="K14" s="19" t="s">
        <v>48</v>
      </c>
      <c r="L14" s="19" t="s">
        <v>49</v>
      </c>
      <c r="M14" s="19" t="s">
        <v>45</v>
      </c>
      <c r="N14" s="19" t="s">
        <v>227</v>
      </c>
      <c r="O14" s="19" t="s">
        <v>50</v>
      </c>
      <c r="P14" s="19" t="s">
        <v>1635</v>
      </c>
      <c r="Q14" s="19" t="s">
        <v>51</v>
      </c>
      <c r="R14" s="19" t="s">
        <v>45</v>
      </c>
      <c r="S14" s="19" t="s">
        <v>227</v>
      </c>
    </row>
    <row r="15" spans="1:19" s="3" customFormat="1" ht="41.25" customHeight="1" x14ac:dyDescent="0.25">
      <c r="A15" s="79">
        <v>1</v>
      </c>
      <c r="B15" s="87" t="s">
        <v>9</v>
      </c>
      <c r="C15" s="79">
        <v>13</v>
      </c>
      <c r="D15" s="79">
        <v>49</v>
      </c>
      <c r="E15" s="79">
        <v>142</v>
      </c>
      <c r="F15" s="79">
        <v>142</v>
      </c>
      <c r="G15" s="79">
        <v>137</v>
      </c>
      <c r="H15" s="79">
        <v>5</v>
      </c>
      <c r="I15" s="79">
        <f>+(H15*31)+(G15)</f>
        <v>292</v>
      </c>
      <c r="J15" s="80">
        <f t="shared" ref="J15:J28" si="0">+I15*0.12</f>
        <v>35.04</v>
      </c>
      <c r="K15" s="81"/>
      <c r="L15" s="81"/>
      <c r="M15" s="81"/>
      <c r="N15" s="81"/>
      <c r="O15" s="81"/>
      <c r="P15" s="81"/>
      <c r="Q15" s="81"/>
      <c r="R15" s="81"/>
      <c r="S15" s="81"/>
    </row>
    <row r="16" spans="1:19" s="3" customFormat="1" ht="27.75" customHeight="1" x14ac:dyDescent="0.25">
      <c r="A16" s="79">
        <f>+A15+1</f>
        <v>2</v>
      </c>
      <c r="B16" s="88" t="s">
        <v>10</v>
      </c>
      <c r="C16" s="79">
        <v>9</v>
      </c>
      <c r="D16" s="79">
        <v>15</v>
      </c>
      <c r="E16" s="79">
        <v>16</v>
      </c>
      <c r="F16" s="79">
        <v>16</v>
      </c>
      <c r="G16" s="79"/>
      <c r="H16" s="79">
        <v>16</v>
      </c>
      <c r="I16" s="79">
        <f>+H16*31</f>
        <v>496</v>
      </c>
      <c r="J16" s="80">
        <f t="shared" si="0"/>
        <v>59.519999999999996</v>
      </c>
      <c r="K16" s="81"/>
      <c r="L16" s="81"/>
      <c r="M16" s="81"/>
      <c r="N16" s="81"/>
      <c r="O16" s="81"/>
      <c r="P16" s="81"/>
      <c r="Q16" s="81"/>
      <c r="R16" s="81"/>
      <c r="S16" s="81"/>
    </row>
    <row r="17" spans="1:19" s="3" customFormat="1" ht="27.75" customHeight="1" x14ac:dyDescent="0.25">
      <c r="A17" s="79">
        <f t="shared" ref="A17:A27" si="1">+A16+1</f>
        <v>3</v>
      </c>
      <c r="B17" s="89" t="s">
        <v>11</v>
      </c>
      <c r="C17" s="79">
        <v>10</v>
      </c>
      <c r="D17" s="79">
        <v>102</v>
      </c>
      <c r="E17" s="79">
        <v>162</v>
      </c>
      <c r="F17" s="79">
        <v>162</v>
      </c>
      <c r="G17" s="79">
        <v>1</v>
      </c>
      <c r="H17" s="79">
        <v>161</v>
      </c>
      <c r="I17" s="79">
        <f>+H17*30</f>
        <v>4830</v>
      </c>
      <c r="J17" s="80">
        <f t="shared" si="0"/>
        <v>579.6</v>
      </c>
      <c r="K17" s="81"/>
      <c r="L17" s="81"/>
      <c r="M17" s="81"/>
      <c r="N17" s="81"/>
      <c r="O17" s="81"/>
      <c r="P17" s="81"/>
      <c r="Q17" s="81"/>
      <c r="R17" s="81"/>
      <c r="S17" s="81"/>
    </row>
    <row r="18" spans="1:19" ht="27.75" customHeight="1" x14ac:dyDescent="0.25">
      <c r="A18" s="79">
        <f t="shared" si="1"/>
        <v>4</v>
      </c>
      <c r="B18" s="89" t="s">
        <v>372</v>
      </c>
      <c r="C18" s="82">
        <v>9</v>
      </c>
      <c r="D18" s="82">
        <v>52</v>
      </c>
      <c r="E18" s="83">
        <v>136</v>
      </c>
      <c r="F18" s="83">
        <v>136</v>
      </c>
      <c r="G18" s="83">
        <v>73</v>
      </c>
      <c r="H18" s="83">
        <v>59</v>
      </c>
      <c r="I18" s="82">
        <v>1856</v>
      </c>
      <c r="J18" s="83">
        <v>313</v>
      </c>
      <c r="K18" s="82"/>
      <c r="L18" s="82"/>
      <c r="M18" s="82"/>
      <c r="N18" s="82"/>
      <c r="O18" s="82">
        <v>4</v>
      </c>
      <c r="P18" s="82">
        <v>4</v>
      </c>
      <c r="Q18" s="82">
        <v>4</v>
      </c>
      <c r="R18" s="82">
        <v>120</v>
      </c>
      <c r="S18" s="83">
        <v>62.3</v>
      </c>
    </row>
    <row r="19" spans="1:19" ht="27.75" customHeight="1" x14ac:dyDescent="0.25">
      <c r="A19" s="79">
        <f t="shared" si="1"/>
        <v>5</v>
      </c>
      <c r="B19" s="89" t="s">
        <v>13</v>
      </c>
      <c r="C19" s="82">
        <v>9</v>
      </c>
      <c r="D19" s="82">
        <v>54</v>
      </c>
      <c r="E19" s="83">
        <v>70</v>
      </c>
      <c r="F19" s="83">
        <v>70</v>
      </c>
      <c r="G19" s="83"/>
      <c r="H19" s="83">
        <v>70</v>
      </c>
      <c r="I19" s="82">
        <f>+H19*30</f>
        <v>2100</v>
      </c>
      <c r="J19" s="83">
        <f t="shared" si="0"/>
        <v>252</v>
      </c>
      <c r="K19" s="82"/>
      <c r="L19" s="82"/>
      <c r="M19" s="82"/>
      <c r="N19" s="82"/>
      <c r="O19" s="82"/>
      <c r="P19" s="82"/>
      <c r="Q19" s="82"/>
      <c r="R19" s="82"/>
      <c r="S19" s="85"/>
    </row>
    <row r="20" spans="1:19" ht="27.75" customHeight="1" x14ac:dyDescent="0.25">
      <c r="A20" s="79">
        <f t="shared" si="1"/>
        <v>6</v>
      </c>
      <c r="B20" s="88" t="s">
        <v>14</v>
      </c>
      <c r="C20" s="82">
        <v>6</v>
      </c>
      <c r="D20" s="82">
        <v>44</v>
      </c>
      <c r="E20" s="83">
        <v>88</v>
      </c>
      <c r="F20" s="83">
        <v>88</v>
      </c>
      <c r="G20" s="83">
        <v>1</v>
      </c>
      <c r="H20" s="83">
        <v>87</v>
      </c>
      <c r="I20" s="82">
        <f>+H20*31</f>
        <v>2697</v>
      </c>
      <c r="J20" s="83">
        <f t="shared" si="0"/>
        <v>323.64</v>
      </c>
      <c r="K20" s="82"/>
      <c r="L20" s="82"/>
      <c r="M20" s="82"/>
      <c r="N20" s="82"/>
      <c r="O20" s="82"/>
      <c r="P20" s="82"/>
      <c r="Q20" s="82"/>
      <c r="R20" s="82"/>
      <c r="S20" s="84"/>
    </row>
    <row r="21" spans="1:19" ht="27.75" customHeight="1" x14ac:dyDescent="0.25">
      <c r="A21" s="79">
        <f t="shared" si="1"/>
        <v>7</v>
      </c>
      <c r="B21" s="88" t="s">
        <v>15</v>
      </c>
      <c r="C21" s="82">
        <v>4</v>
      </c>
      <c r="D21" s="82">
        <v>9</v>
      </c>
      <c r="E21" s="83">
        <v>9</v>
      </c>
      <c r="F21" s="83">
        <v>9</v>
      </c>
      <c r="G21" s="83"/>
      <c r="H21" s="83">
        <v>9</v>
      </c>
      <c r="I21" s="82">
        <f>+H21*30</f>
        <v>270</v>
      </c>
      <c r="J21" s="83">
        <f t="shared" si="0"/>
        <v>32.4</v>
      </c>
      <c r="K21" s="82"/>
      <c r="L21" s="82"/>
      <c r="M21" s="82"/>
      <c r="N21" s="82"/>
      <c r="O21" s="82"/>
      <c r="P21" s="82"/>
      <c r="Q21" s="82"/>
      <c r="R21" s="82"/>
      <c r="S21" s="84"/>
    </row>
    <row r="22" spans="1:19" ht="27.75" customHeight="1" x14ac:dyDescent="0.25">
      <c r="A22" s="79">
        <f t="shared" si="1"/>
        <v>8</v>
      </c>
      <c r="B22" s="88" t="s">
        <v>371</v>
      </c>
      <c r="C22" s="82">
        <v>1</v>
      </c>
      <c r="D22" s="82">
        <v>3</v>
      </c>
      <c r="E22" s="83">
        <v>11</v>
      </c>
      <c r="F22" s="83">
        <v>11</v>
      </c>
      <c r="G22" s="83"/>
      <c r="H22" s="83">
        <v>11</v>
      </c>
      <c r="I22" s="82">
        <v>330</v>
      </c>
      <c r="J22" s="83">
        <v>44</v>
      </c>
      <c r="K22" s="82"/>
      <c r="L22" s="82"/>
      <c r="M22" s="82"/>
      <c r="N22" s="82"/>
      <c r="O22" s="82"/>
      <c r="P22" s="82"/>
      <c r="Q22" s="82"/>
      <c r="R22" s="82"/>
      <c r="S22" s="84"/>
    </row>
    <row r="23" spans="1:19" ht="27.75" customHeight="1" x14ac:dyDescent="0.25">
      <c r="A23" s="79">
        <f t="shared" si="1"/>
        <v>9</v>
      </c>
      <c r="B23" s="88" t="s">
        <v>373</v>
      </c>
      <c r="C23" s="82">
        <v>5</v>
      </c>
      <c r="D23" s="82">
        <v>22</v>
      </c>
      <c r="E23" s="82">
        <v>25</v>
      </c>
      <c r="F23" s="82">
        <v>25</v>
      </c>
      <c r="G23" s="82">
        <v>24</v>
      </c>
      <c r="H23" s="82">
        <v>1</v>
      </c>
      <c r="I23" s="82">
        <v>54</v>
      </c>
      <c r="J23" s="83">
        <v>6</v>
      </c>
      <c r="K23" s="82"/>
      <c r="L23" s="82"/>
      <c r="M23" s="82"/>
      <c r="N23" s="82"/>
      <c r="O23" s="82"/>
      <c r="P23" s="82"/>
      <c r="Q23" s="82"/>
      <c r="R23" s="82"/>
      <c r="S23" s="82"/>
    </row>
    <row r="24" spans="1:19" ht="27.75" customHeight="1" x14ac:dyDescent="0.25">
      <c r="A24" s="79">
        <f t="shared" si="1"/>
        <v>10</v>
      </c>
      <c r="B24" s="88" t="s">
        <v>374</v>
      </c>
      <c r="C24" s="82">
        <v>3</v>
      </c>
      <c r="D24" s="82">
        <v>18</v>
      </c>
      <c r="E24" s="82">
        <v>25</v>
      </c>
      <c r="F24" s="82">
        <v>25</v>
      </c>
      <c r="G24" s="82"/>
      <c r="H24" s="82">
        <v>25</v>
      </c>
      <c r="I24" s="82">
        <v>750</v>
      </c>
      <c r="J24" s="83">
        <v>90</v>
      </c>
      <c r="K24" s="82"/>
      <c r="L24" s="82"/>
      <c r="M24" s="82"/>
      <c r="N24" s="82"/>
      <c r="O24" s="82"/>
      <c r="P24" s="82"/>
      <c r="Q24" s="82"/>
      <c r="R24" s="82"/>
      <c r="S24" s="82"/>
    </row>
    <row r="25" spans="1:19" ht="27.75" customHeight="1" x14ac:dyDescent="0.25">
      <c r="A25" s="79">
        <f t="shared" si="1"/>
        <v>11</v>
      </c>
      <c r="B25" s="88" t="s">
        <v>22</v>
      </c>
      <c r="C25" s="82">
        <v>6</v>
      </c>
      <c r="D25" s="82">
        <v>12</v>
      </c>
      <c r="E25" s="82">
        <v>14</v>
      </c>
      <c r="F25" s="82">
        <v>14</v>
      </c>
      <c r="G25" s="82"/>
      <c r="H25" s="82">
        <v>10</v>
      </c>
      <c r="I25" s="82">
        <f>+H25*31</f>
        <v>310</v>
      </c>
      <c r="J25" s="83">
        <f t="shared" si="0"/>
        <v>37.199999999999996</v>
      </c>
      <c r="K25" s="82">
        <v>4</v>
      </c>
      <c r="L25" s="82"/>
      <c r="M25" s="82">
        <f>+K25*31</f>
        <v>124</v>
      </c>
      <c r="N25" s="83">
        <f>+M25*0.6</f>
        <v>74.399999999999991</v>
      </c>
      <c r="O25" s="82"/>
      <c r="P25" s="78"/>
      <c r="Q25" s="82"/>
      <c r="R25" s="82"/>
      <c r="S25" s="82"/>
    </row>
    <row r="26" spans="1:19" ht="27.75" customHeight="1" x14ac:dyDescent="0.25">
      <c r="A26" s="79">
        <f t="shared" si="1"/>
        <v>12</v>
      </c>
      <c r="B26" s="88" t="s">
        <v>1632</v>
      </c>
      <c r="C26" s="82">
        <v>13</v>
      </c>
      <c r="D26" s="82">
        <v>41</v>
      </c>
      <c r="E26" s="82">
        <v>41</v>
      </c>
      <c r="F26" s="82">
        <v>41</v>
      </c>
      <c r="G26" s="82"/>
      <c r="H26" s="82">
        <v>41</v>
      </c>
      <c r="I26" s="82">
        <f>+H26*30</f>
        <v>1230</v>
      </c>
      <c r="J26" s="83">
        <f t="shared" si="0"/>
        <v>147.6</v>
      </c>
      <c r="K26" s="82"/>
      <c r="L26" s="82"/>
      <c r="M26" s="82"/>
      <c r="N26" s="82"/>
      <c r="O26" s="82"/>
      <c r="P26" s="82"/>
      <c r="Q26" s="82"/>
      <c r="R26" s="82"/>
      <c r="S26" s="82"/>
    </row>
    <row r="27" spans="1:19" ht="27.75" customHeight="1" x14ac:dyDescent="0.25">
      <c r="A27" s="79">
        <f t="shared" si="1"/>
        <v>13</v>
      </c>
      <c r="B27" s="88" t="s">
        <v>20</v>
      </c>
      <c r="C27" s="82">
        <v>7</v>
      </c>
      <c r="D27" s="82">
        <v>27</v>
      </c>
      <c r="E27" s="82">
        <v>37</v>
      </c>
      <c r="F27" s="82">
        <v>37</v>
      </c>
      <c r="G27" s="82"/>
      <c r="H27" s="82">
        <v>37</v>
      </c>
      <c r="I27" s="82">
        <f>+H27*31</f>
        <v>1147</v>
      </c>
      <c r="J27" s="83">
        <f t="shared" si="0"/>
        <v>137.63999999999999</v>
      </c>
      <c r="K27" s="82"/>
      <c r="L27" s="82"/>
      <c r="M27" s="82"/>
      <c r="N27" s="82"/>
      <c r="O27" s="82"/>
      <c r="P27" s="82"/>
      <c r="Q27" s="82"/>
      <c r="R27" s="82"/>
      <c r="S27" s="82"/>
    </row>
    <row r="28" spans="1:19" ht="27.75" customHeight="1" x14ac:dyDescent="0.25">
      <c r="A28" s="79">
        <v>14</v>
      </c>
      <c r="B28" s="88" t="s">
        <v>21</v>
      </c>
      <c r="C28" s="82">
        <v>2</v>
      </c>
      <c r="D28" s="82">
        <v>3</v>
      </c>
      <c r="E28" s="82">
        <v>3</v>
      </c>
      <c r="F28" s="82">
        <v>3</v>
      </c>
      <c r="G28" s="82"/>
      <c r="H28" s="82">
        <v>3</v>
      </c>
      <c r="I28" s="82">
        <f>+H28*30</f>
        <v>90</v>
      </c>
      <c r="J28" s="83">
        <f t="shared" si="0"/>
        <v>10.799999999999999</v>
      </c>
      <c r="K28" s="82"/>
      <c r="L28" s="82"/>
      <c r="M28" s="82"/>
      <c r="N28" s="82"/>
      <c r="O28" s="82"/>
      <c r="P28" s="82"/>
      <c r="Q28" s="82"/>
      <c r="R28" s="82"/>
      <c r="S28" s="82"/>
    </row>
    <row r="29" spans="1:19" s="3" customFormat="1" ht="27.75" customHeight="1" x14ac:dyDescent="0.25">
      <c r="A29" s="180" t="s">
        <v>6</v>
      </c>
      <c r="B29" s="180"/>
      <c r="C29" s="86">
        <f t="shared" ref="C29:I29" si="2">SUM(C15:C28)</f>
        <v>97</v>
      </c>
      <c r="D29" s="86">
        <f t="shared" si="2"/>
        <v>451</v>
      </c>
      <c r="E29" s="86">
        <f t="shared" si="2"/>
        <v>779</v>
      </c>
      <c r="F29" s="86">
        <f t="shared" si="2"/>
        <v>779</v>
      </c>
      <c r="G29" s="86">
        <f t="shared" si="2"/>
        <v>236</v>
      </c>
      <c r="H29" s="86">
        <f t="shared" si="2"/>
        <v>535</v>
      </c>
      <c r="I29" s="86">
        <f t="shared" si="2"/>
        <v>16452</v>
      </c>
      <c r="J29" s="86">
        <f>SUM(J15:J28)</f>
        <v>2068.4400000000005</v>
      </c>
      <c r="K29" s="86">
        <f t="shared" ref="K29:S29" si="3">SUM(K15:K28)</f>
        <v>4</v>
      </c>
      <c r="L29" s="86">
        <f t="shared" si="3"/>
        <v>0</v>
      </c>
      <c r="M29" s="86">
        <f t="shared" si="3"/>
        <v>124</v>
      </c>
      <c r="N29" s="86">
        <f t="shared" si="3"/>
        <v>74.399999999999991</v>
      </c>
      <c r="O29" s="86">
        <f t="shared" si="3"/>
        <v>4</v>
      </c>
      <c r="P29" s="86">
        <f t="shared" si="3"/>
        <v>4</v>
      </c>
      <c r="Q29" s="86">
        <f t="shared" si="3"/>
        <v>4</v>
      </c>
      <c r="R29" s="86">
        <f t="shared" si="3"/>
        <v>120</v>
      </c>
      <c r="S29" s="86">
        <f t="shared" si="3"/>
        <v>62.3</v>
      </c>
    </row>
    <row r="30" spans="1:19" ht="12" customHeight="1" x14ac:dyDescent="0.25"/>
    <row r="31" spans="1:19" s="90" customFormat="1" ht="18.75" customHeight="1" x14ac:dyDescent="0.25">
      <c r="A31" s="181" t="s">
        <v>1633</v>
      </c>
      <c r="B31" s="181"/>
      <c r="C31" s="181"/>
      <c r="D31" s="181"/>
      <c r="E31" s="181"/>
      <c r="F31" s="181"/>
      <c r="G31" s="181"/>
      <c r="H31" s="181"/>
      <c r="I31" s="181"/>
      <c r="J31" s="181"/>
      <c r="K31" s="181"/>
      <c r="L31" s="181"/>
      <c r="M31" s="181"/>
      <c r="N31" s="181"/>
      <c r="O31" s="181"/>
      <c r="P31" s="181"/>
      <c r="Q31" s="181"/>
      <c r="R31" s="181"/>
      <c r="S31" s="181"/>
    </row>
    <row r="32" spans="1:19" ht="46.5" customHeight="1" x14ac:dyDescent="0.25">
      <c r="A32" s="181" t="s">
        <v>1634</v>
      </c>
      <c r="B32" s="181"/>
      <c r="C32" s="181"/>
      <c r="D32" s="181"/>
      <c r="E32" s="181"/>
      <c r="F32" s="181"/>
      <c r="G32" s="181"/>
      <c r="H32" s="181"/>
      <c r="I32" s="181"/>
      <c r="J32" s="181"/>
      <c r="K32" s="181"/>
      <c r="L32" s="181"/>
      <c r="M32" s="181"/>
      <c r="N32" s="181"/>
      <c r="O32" s="181"/>
      <c r="P32" s="181"/>
      <c r="Q32" s="181"/>
      <c r="R32" s="181"/>
      <c r="S32" s="181"/>
    </row>
    <row r="34" spans="1:19" x14ac:dyDescent="0.25">
      <c r="A34" s="183"/>
      <c r="B34" s="183"/>
      <c r="C34" s="183"/>
      <c r="D34" s="183"/>
      <c r="E34" s="183"/>
      <c r="F34" s="183"/>
      <c r="G34" s="183"/>
      <c r="H34" s="183"/>
      <c r="I34" s="183"/>
      <c r="J34" s="183"/>
      <c r="K34" s="183"/>
      <c r="L34" s="183"/>
      <c r="M34" s="183"/>
      <c r="N34" s="183"/>
      <c r="O34" s="183"/>
      <c r="P34" s="183"/>
      <c r="Q34" s="183"/>
      <c r="R34" s="183"/>
      <c r="S34" s="183"/>
    </row>
  </sheetData>
  <mergeCells count="37">
    <mergeCell ref="A32:S32"/>
    <mergeCell ref="A34:S34"/>
    <mergeCell ref="H7:K7"/>
    <mergeCell ref="P2:S2"/>
    <mergeCell ref="P3:S3"/>
    <mergeCell ref="P4:S4"/>
    <mergeCell ref="P5:S5"/>
    <mergeCell ref="P6:S6"/>
    <mergeCell ref="H2:K2"/>
    <mergeCell ref="H3:K3"/>
    <mergeCell ref="H4:K4"/>
    <mergeCell ref="H5:K5"/>
    <mergeCell ref="H6:K6"/>
    <mergeCell ref="A2:D2"/>
    <mergeCell ref="A3:D3"/>
    <mergeCell ref="A4:D4"/>
    <mergeCell ref="A6:D6"/>
    <mergeCell ref="A7:D7"/>
    <mergeCell ref="A12:A14"/>
    <mergeCell ref="B12:B14"/>
    <mergeCell ref="A5:C5"/>
    <mergeCell ref="C12:C14"/>
    <mergeCell ref="P7:S7"/>
    <mergeCell ref="A29:B29"/>
    <mergeCell ref="A31:S31"/>
    <mergeCell ref="A9:S9"/>
    <mergeCell ref="M12:N13"/>
    <mergeCell ref="D12:H12"/>
    <mergeCell ref="I12:J13"/>
    <mergeCell ref="A10:S10"/>
    <mergeCell ref="R12:S13"/>
    <mergeCell ref="F13:F14"/>
    <mergeCell ref="G13:H13"/>
    <mergeCell ref="O12:Q13"/>
    <mergeCell ref="D13:D14"/>
    <mergeCell ref="E13:E14"/>
    <mergeCell ref="K12:L13"/>
  </mergeCells>
  <printOptions horizontalCentered="1"/>
  <pageMargins left="0.39370078740157483" right="0.39370078740157483" top="0.59055118110236227" bottom="0.39370078740157483" header="0.19685039370078741" footer="0.19685039370078741"/>
  <pageSetup paperSize="9" scale="58" fitToHeight="0" orientation="landscape" r:id="rId1"/>
  <ignoredErrors>
    <ignoredError sqref="I20 I25:I2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25"/>
  <sheetViews>
    <sheetView zoomScale="70" zoomScaleNormal="70" workbookViewId="0">
      <pane ySplit="7" topLeftCell="A155" activePane="bottomLeft" state="frozen"/>
      <selection pane="bottomLeft" activeCell="J157" sqref="J157:L158"/>
    </sheetView>
  </sheetViews>
  <sheetFormatPr defaultRowHeight="18.75" x14ac:dyDescent="0.3"/>
  <cols>
    <col min="1" max="1" width="4" style="20" bestFit="1" customWidth="1"/>
    <col min="2" max="2" width="19.7109375" style="20" customWidth="1"/>
    <col min="3" max="3" width="22.140625" style="20" customWidth="1"/>
    <col min="4" max="4" width="42" style="20" customWidth="1"/>
    <col min="5" max="5" width="14.85546875" style="20" customWidth="1"/>
    <col min="6" max="6" width="17.7109375" style="20" customWidth="1"/>
    <col min="7" max="7" width="18.85546875" style="20" customWidth="1"/>
    <col min="8" max="8" width="9.140625" style="20"/>
    <col min="9" max="9" width="15.5703125" style="20" customWidth="1"/>
    <col min="10" max="10" width="26" style="20" customWidth="1"/>
    <col min="11" max="11" width="29.85546875" style="20" customWidth="1"/>
    <col min="12" max="12" width="14" style="20" customWidth="1"/>
    <col min="13" max="13" width="9.140625" style="20"/>
    <col min="14" max="14" width="14.5703125" style="20" customWidth="1"/>
    <col min="15" max="16384" width="9.140625" style="20"/>
  </cols>
  <sheetData>
    <row r="2" spans="1:19" ht="83.25" customHeight="1" x14ac:dyDescent="0.3">
      <c r="A2" s="179" t="s">
        <v>347</v>
      </c>
      <c r="B2" s="179"/>
      <c r="C2" s="179"/>
      <c r="D2" s="179"/>
      <c r="E2" s="179"/>
      <c r="F2" s="179"/>
      <c r="G2" s="179"/>
      <c r="H2" s="179"/>
      <c r="I2" s="179"/>
      <c r="J2" s="179"/>
      <c r="K2" s="179"/>
      <c r="L2" s="179"/>
      <c r="M2" s="179"/>
      <c r="N2" s="179"/>
      <c r="O2" s="51"/>
      <c r="P2" s="51"/>
      <c r="Q2" s="51"/>
      <c r="R2" s="51"/>
      <c r="S2" s="51"/>
    </row>
    <row r="3" spans="1:19" x14ac:dyDescent="0.3">
      <c r="A3" s="185" t="s">
        <v>224</v>
      </c>
      <c r="B3" s="185"/>
      <c r="C3" s="185"/>
      <c r="D3" s="185"/>
      <c r="E3" s="185"/>
      <c r="F3" s="185"/>
      <c r="G3" s="185"/>
      <c r="H3" s="185"/>
      <c r="I3" s="185"/>
      <c r="J3" s="185"/>
      <c r="K3" s="185"/>
      <c r="L3" s="185"/>
      <c r="M3" s="185"/>
      <c r="N3" s="185"/>
    </row>
    <row r="5" spans="1:19" ht="36" customHeight="1" x14ac:dyDescent="0.3">
      <c r="A5" s="182" t="s">
        <v>0</v>
      </c>
      <c r="B5" s="182" t="s">
        <v>41</v>
      </c>
      <c r="C5" s="182" t="s">
        <v>46</v>
      </c>
      <c r="D5" s="182"/>
      <c r="E5" s="182"/>
      <c r="F5" s="182"/>
      <c r="G5" s="182"/>
      <c r="H5" s="182" t="s">
        <v>42</v>
      </c>
      <c r="I5" s="182"/>
      <c r="J5" s="182" t="s">
        <v>43</v>
      </c>
      <c r="K5" s="182"/>
      <c r="L5" s="182"/>
      <c r="M5" s="182" t="s">
        <v>44</v>
      </c>
      <c r="N5" s="182"/>
    </row>
    <row r="6" spans="1:19" x14ac:dyDescent="0.3">
      <c r="A6" s="182"/>
      <c r="B6" s="182"/>
      <c r="C6" s="182" t="s">
        <v>223</v>
      </c>
      <c r="D6" s="182" t="s">
        <v>50</v>
      </c>
      <c r="E6" s="182" t="s">
        <v>2</v>
      </c>
      <c r="F6" s="182" t="s">
        <v>27</v>
      </c>
      <c r="G6" s="182"/>
      <c r="H6" s="182"/>
      <c r="I6" s="182"/>
      <c r="J6" s="182"/>
      <c r="K6" s="182"/>
      <c r="L6" s="182"/>
      <c r="M6" s="182"/>
      <c r="N6" s="182"/>
    </row>
    <row r="7" spans="1:19" ht="77.25" x14ac:dyDescent="0.3">
      <c r="A7" s="182"/>
      <c r="B7" s="182"/>
      <c r="C7" s="182"/>
      <c r="D7" s="182"/>
      <c r="E7" s="182"/>
      <c r="F7" s="19" t="s">
        <v>225</v>
      </c>
      <c r="G7" s="19" t="s">
        <v>226</v>
      </c>
      <c r="H7" s="19" t="s">
        <v>45</v>
      </c>
      <c r="I7" s="19" t="s">
        <v>227</v>
      </c>
      <c r="J7" s="19" t="s">
        <v>50</v>
      </c>
      <c r="K7" s="19" t="s">
        <v>52</v>
      </c>
      <c r="L7" s="19" t="s">
        <v>51</v>
      </c>
      <c r="M7" s="19" t="s">
        <v>45</v>
      </c>
      <c r="N7" s="19" t="s">
        <v>227</v>
      </c>
    </row>
    <row r="8" spans="1:19" s="32" customFormat="1" ht="29.25" customHeight="1" x14ac:dyDescent="0.25">
      <c r="A8" s="36">
        <v>1</v>
      </c>
      <c r="B8" s="194" t="s">
        <v>54</v>
      </c>
      <c r="C8" s="26" t="s">
        <v>55</v>
      </c>
      <c r="D8" s="33"/>
      <c r="E8" s="33">
        <f>+F8+G8</f>
        <v>0</v>
      </c>
      <c r="F8" s="26"/>
      <c r="G8" s="26"/>
      <c r="H8" s="40"/>
      <c r="I8" s="23"/>
      <c r="J8" s="26" t="s">
        <v>56</v>
      </c>
      <c r="K8" s="41">
        <v>1</v>
      </c>
      <c r="L8" s="41">
        <v>12</v>
      </c>
      <c r="M8" s="41">
        <v>30</v>
      </c>
      <c r="N8" s="39">
        <v>17.3</v>
      </c>
    </row>
    <row r="9" spans="1:19" s="32" customFormat="1" ht="29.25" customHeight="1" x14ac:dyDescent="0.25">
      <c r="A9" s="36">
        <v>2</v>
      </c>
      <c r="B9" s="194"/>
      <c r="C9" s="26" t="s">
        <v>57</v>
      </c>
      <c r="D9" s="26" t="s">
        <v>58</v>
      </c>
      <c r="E9" s="33">
        <f t="shared" ref="E9:E11" si="0">+F9+G9</f>
        <v>1</v>
      </c>
      <c r="F9" s="26"/>
      <c r="G9" s="26">
        <v>1</v>
      </c>
      <c r="H9" s="40">
        <v>30</v>
      </c>
      <c r="I9" s="23">
        <v>3</v>
      </c>
      <c r="J9" s="41"/>
      <c r="K9" s="41"/>
      <c r="L9" s="40"/>
      <c r="M9" s="41"/>
      <c r="N9" s="39"/>
    </row>
    <row r="10" spans="1:19" s="32" customFormat="1" ht="29.25" customHeight="1" x14ac:dyDescent="0.25">
      <c r="A10" s="36">
        <v>3</v>
      </c>
      <c r="B10" s="194"/>
      <c r="C10" s="26" t="s">
        <v>59</v>
      </c>
      <c r="D10" s="26" t="s">
        <v>60</v>
      </c>
      <c r="E10" s="33">
        <f t="shared" si="0"/>
        <v>1</v>
      </c>
      <c r="F10" s="26"/>
      <c r="G10" s="26">
        <v>1</v>
      </c>
      <c r="H10" s="40">
        <v>30</v>
      </c>
      <c r="I10" s="23">
        <v>3</v>
      </c>
      <c r="J10" s="41"/>
      <c r="K10" s="41"/>
      <c r="L10" s="41"/>
      <c r="M10" s="41"/>
      <c r="N10" s="39"/>
    </row>
    <row r="11" spans="1:19" s="32" customFormat="1" ht="29.25" customHeight="1" x14ac:dyDescent="0.25">
      <c r="A11" s="36">
        <v>4</v>
      </c>
      <c r="B11" s="194"/>
      <c r="C11" s="26" t="s">
        <v>61</v>
      </c>
      <c r="D11" s="26" t="s">
        <v>62</v>
      </c>
      <c r="E11" s="33">
        <f t="shared" si="0"/>
        <v>1</v>
      </c>
      <c r="F11" s="26"/>
      <c r="G11" s="26">
        <v>1</v>
      </c>
      <c r="H11" s="40">
        <v>30</v>
      </c>
      <c r="I11" s="23">
        <v>3</v>
      </c>
      <c r="J11" s="41"/>
      <c r="K11" s="41"/>
      <c r="L11" s="41"/>
      <c r="M11" s="41"/>
      <c r="N11" s="39"/>
    </row>
    <row r="12" spans="1:19" s="32" customFormat="1" ht="29.25" customHeight="1" x14ac:dyDescent="0.25">
      <c r="A12" s="195" t="s">
        <v>63</v>
      </c>
      <c r="B12" s="195"/>
      <c r="C12" s="46">
        <v>4</v>
      </c>
      <c r="D12" s="46">
        <f>+E12</f>
        <v>3</v>
      </c>
      <c r="E12" s="46">
        <f>+E11+E10+E9+E8</f>
        <v>3</v>
      </c>
      <c r="F12" s="46">
        <f t="shared" ref="F12:N12" si="1">+F11+F10+F9+F8</f>
        <v>0</v>
      </c>
      <c r="G12" s="46">
        <f t="shared" si="1"/>
        <v>3</v>
      </c>
      <c r="H12" s="46">
        <f t="shared" si="1"/>
        <v>90</v>
      </c>
      <c r="I12" s="46">
        <f t="shared" si="1"/>
        <v>9</v>
      </c>
      <c r="J12" s="46">
        <f>+K12</f>
        <v>1</v>
      </c>
      <c r="K12" s="46">
        <f t="shared" si="1"/>
        <v>1</v>
      </c>
      <c r="L12" s="46">
        <f t="shared" si="1"/>
        <v>12</v>
      </c>
      <c r="M12" s="46">
        <f t="shared" si="1"/>
        <v>30</v>
      </c>
      <c r="N12" s="46">
        <f t="shared" si="1"/>
        <v>17.3</v>
      </c>
    </row>
    <row r="13" spans="1:19" s="32" customFormat="1" ht="29.25" customHeight="1" x14ac:dyDescent="0.25">
      <c r="A13" s="36">
        <v>1</v>
      </c>
      <c r="B13" s="194" t="s">
        <v>64</v>
      </c>
      <c r="C13" s="26" t="s">
        <v>65</v>
      </c>
      <c r="D13" s="33" t="s">
        <v>66</v>
      </c>
      <c r="E13" s="33">
        <f>+F13+G13</f>
        <v>1</v>
      </c>
      <c r="F13" s="26"/>
      <c r="G13" s="26">
        <v>1</v>
      </c>
      <c r="H13" s="40">
        <v>30</v>
      </c>
      <c r="I13" s="23">
        <v>5.2</v>
      </c>
      <c r="J13" s="41"/>
      <c r="K13" s="41"/>
      <c r="L13" s="41"/>
      <c r="M13" s="41"/>
      <c r="N13" s="39"/>
    </row>
    <row r="14" spans="1:19" s="32" customFormat="1" ht="29.25" customHeight="1" x14ac:dyDescent="0.25">
      <c r="A14" s="36">
        <f>+A13+1</f>
        <v>2</v>
      </c>
      <c r="B14" s="194"/>
      <c r="C14" s="26" t="s">
        <v>67</v>
      </c>
      <c r="D14" s="26" t="s">
        <v>68</v>
      </c>
      <c r="E14" s="33">
        <f t="shared" ref="E14:E18" si="2">+F14+G14</f>
        <v>1</v>
      </c>
      <c r="F14" s="26">
        <v>1</v>
      </c>
      <c r="G14" s="26"/>
      <c r="H14" s="40">
        <v>1</v>
      </c>
      <c r="I14" s="23">
        <v>0.2</v>
      </c>
      <c r="J14" s="41"/>
      <c r="K14" s="41"/>
      <c r="L14" s="41"/>
      <c r="M14" s="41"/>
      <c r="N14" s="39"/>
    </row>
    <row r="15" spans="1:19" s="32" customFormat="1" ht="29.25" customHeight="1" x14ac:dyDescent="0.25">
      <c r="A15" s="36">
        <f t="shared" ref="A15:A18" si="3">+A14+1</f>
        <v>3</v>
      </c>
      <c r="B15" s="194"/>
      <c r="C15" s="194" t="s">
        <v>69</v>
      </c>
      <c r="D15" s="26" t="s">
        <v>70</v>
      </c>
      <c r="E15" s="33">
        <f t="shared" si="2"/>
        <v>1</v>
      </c>
      <c r="F15" s="26"/>
      <c r="G15" s="26">
        <v>1</v>
      </c>
      <c r="H15" s="40">
        <v>30</v>
      </c>
      <c r="I15" s="23">
        <v>5.3</v>
      </c>
      <c r="J15" s="41"/>
      <c r="K15" s="41"/>
      <c r="L15" s="41"/>
      <c r="M15" s="41"/>
      <c r="N15" s="39"/>
    </row>
    <row r="16" spans="1:19" s="32" customFormat="1" ht="29.25" customHeight="1" x14ac:dyDescent="0.25">
      <c r="A16" s="36">
        <f t="shared" si="3"/>
        <v>4</v>
      </c>
      <c r="B16" s="194"/>
      <c r="C16" s="194"/>
      <c r="D16" s="26" t="s">
        <v>71</v>
      </c>
      <c r="E16" s="33">
        <f t="shared" si="2"/>
        <v>1</v>
      </c>
      <c r="F16" s="26"/>
      <c r="G16" s="26">
        <v>1</v>
      </c>
      <c r="H16" s="40">
        <v>30</v>
      </c>
      <c r="I16" s="23">
        <v>5</v>
      </c>
      <c r="J16" s="41"/>
      <c r="K16" s="41"/>
      <c r="L16" s="41"/>
      <c r="M16" s="41"/>
      <c r="N16" s="39"/>
    </row>
    <row r="17" spans="1:14" s="32" customFormat="1" ht="29.25" customHeight="1" x14ac:dyDescent="0.25">
      <c r="A17" s="36">
        <f t="shared" si="3"/>
        <v>5</v>
      </c>
      <c r="B17" s="194"/>
      <c r="C17" s="26" t="s">
        <v>72</v>
      </c>
      <c r="D17" s="26" t="s">
        <v>73</v>
      </c>
      <c r="E17" s="33">
        <f t="shared" si="2"/>
        <v>1</v>
      </c>
      <c r="F17" s="26"/>
      <c r="G17" s="26">
        <v>1</v>
      </c>
      <c r="H17" s="40">
        <v>30</v>
      </c>
      <c r="I17" s="23">
        <v>5.4</v>
      </c>
      <c r="J17" s="41"/>
      <c r="K17" s="41"/>
      <c r="L17" s="41"/>
      <c r="M17" s="41"/>
      <c r="N17" s="39"/>
    </row>
    <row r="18" spans="1:14" s="32" customFormat="1" ht="29.25" customHeight="1" x14ac:dyDescent="0.25">
      <c r="A18" s="36">
        <f t="shared" si="3"/>
        <v>6</v>
      </c>
      <c r="B18" s="194"/>
      <c r="C18" s="26" t="s">
        <v>74</v>
      </c>
      <c r="D18" s="31" t="s">
        <v>75</v>
      </c>
      <c r="E18" s="33">
        <f t="shared" si="2"/>
        <v>1</v>
      </c>
      <c r="F18" s="26">
        <v>1</v>
      </c>
      <c r="G18" s="26"/>
      <c r="H18" s="40">
        <v>1</v>
      </c>
      <c r="I18" s="23">
        <v>0.24</v>
      </c>
      <c r="J18" s="41"/>
      <c r="K18" s="41"/>
      <c r="L18" s="41"/>
      <c r="M18" s="41"/>
      <c r="N18" s="39"/>
    </row>
    <row r="19" spans="1:14" s="32" customFormat="1" ht="29.25" customHeight="1" x14ac:dyDescent="0.25">
      <c r="A19" s="195" t="s">
        <v>63</v>
      </c>
      <c r="B19" s="195"/>
      <c r="C19" s="46">
        <v>5</v>
      </c>
      <c r="D19" s="46">
        <f>+E19</f>
        <v>6</v>
      </c>
      <c r="E19" s="46">
        <f>+E18+E17+E16+E15+E14+E13</f>
        <v>6</v>
      </c>
      <c r="F19" s="46">
        <f t="shared" ref="F19:N19" si="4">+F18+F17+F16+F15+F14+F13</f>
        <v>2</v>
      </c>
      <c r="G19" s="46">
        <f t="shared" si="4"/>
        <v>4</v>
      </c>
      <c r="H19" s="46">
        <f t="shared" si="4"/>
        <v>122</v>
      </c>
      <c r="I19" s="46">
        <f t="shared" si="4"/>
        <v>21.34</v>
      </c>
      <c r="J19" s="46">
        <f t="shared" si="4"/>
        <v>0</v>
      </c>
      <c r="K19" s="46">
        <f t="shared" si="4"/>
        <v>0</v>
      </c>
      <c r="L19" s="46">
        <f t="shared" si="4"/>
        <v>0</v>
      </c>
      <c r="M19" s="46">
        <f t="shared" si="4"/>
        <v>0</v>
      </c>
      <c r="N19" s="46">
        <f t="shared" si="4"/>
        <v>0</v>
      </c>
    </row>
    <row r="20" spans="1:14" s="32" customFormat="1" ht="29.25" customHeight="1" x14ac:dyDescent="0.25">
      <c r="A20" s="36">
        <v>1</v>
      </c>
      <c r="B20" s="184" t="s">
        <v>76</v>
      </c>
      <c r="C20" s="184" t="s">
        <v>77</v>
      </c>
      <c r="D20" s="26" t="s">
        <v>78</v>
      </c>
      <c r="E20" s="26">
        <f t="shared" ref="E20:E81" si="5">+F20+G20</f>
        <v>1</v>
      </c>
      <c r="F20" s="27">
        <v>1</v>
      </c>
      <c r="G20" s="27"/>
      <c r="H20" s="40">
        <v>1</v>
      </c>
      <c r="I20" s="23">
        <v>0.15</v>
      </c>
      <c r="J20" s="41"/>
      <c r="K20" s="41"/>
      <c r="L20" s="41"/>
      <c r="M20" s="41"/>
      <c r="N20" s="39"/>
    </row>
    <row r="21" spans="1:14" s="32" customFormat="1" ht="29.25" customHeight="1" x14ac:dyDescent="0.25">
      <c r="A21" s="36">
        <f>+A20+1</f>
        <v>2</v>
      </c>
      <c r="B21" s="184"/>
      <c r="C21" s="184"/>
      <c r="D21" s="26" t="s">
        <v>79</v>
      </c>
      <c r="E21" s="26">
        <f t="shared" si="5"/>
        <v>1</v>
      </c>
      <c r="F21" s="27">
        <v>1</v>
      </c>
      <c r="G21" s="27"/>
      <c r="H21" s="40">
        <v>1</v>
      </c>
      <c r="I21" s="23">
        <v>0.15</v>
      </c>
      <c r="J21" s="41"/>
      <c r="K21" s="41"/>
      <c r="L21" s="41"/>
      <c r="M21" s="41"/>
      <c r="N21" s="39"/>
    </row>
    <row r="22" spans="1:14" s="32" customFormat="1" ht="29.25" customHeight="1" x14ac:dyDescent="0.25">
      <c r="A22" s="36">
        <f t="shared" ref="A22:A83" si="6">+A21+1</f>
        <v>3</v>
      </c>
      <c r="B22" s="184"/>
      <c r="C22" s="184"/>
      <c r="D22" s="26" t="s">
        <v>80</v>
      </c>
      <c r="E22" s="26">
        <f t="shared" si="5"/>
        <v>1</v>
      </c>
      <c r="F22" s="27">
        <v>1</v>
      </c>
      <c r="G22" s="27"/>
      <c r="H22" s="40">
        <v>1</v>
      </c>
      <c r="I22" s="23">
        <v>0.15</v>
      </c>
      <c r="J22" s="41"/>
      <c r="K22" s="41"/>
      <c r="L22" s="41"/>
      <c r="M22" s="41"/>
      <c r="N22" s="39"/>
    </row>
    <row r="23" spans="1:14" s="32" customFormat="1" ht="29.25" customHeight="1" x14ac:dyDescent="0.25">
      <c r="A23" s="36">
        <f t="shared" si="6"/>
        <v>4</v>
      </c>
      <c r="B23" s="184"/>
      <c r="C23" s="27" t="s">
        <v>81</v>
      </c>
      <c r="D23" s="26" t="s">
        <v>82</v>
      </c>
      <c r="E23" s="26">
        <f t="shared" si="5"/>
        <v>1</v>
      </c>
      <c r="F23" s="27">
        <v>1</v>
      </c>
      <c r="G23" s="27"/>
      <c r="H23" s="40">
        <v>1</v>
      </c>
      <c r="I23" s="23">
        <v>0.15</v>
      </c>
      <c r="J23" s="41"/>
      <c r="K23" s="41"/>
      <c r="L23" s="41"/>
      <c r="M23" s="41"/>
      <c r="N23" s="39"/>
    </row>
    <row r="24" spans="1:14" s="32" customFormat="1" ht="29.25" customHeight="1" x14ac:dyDescent="0.25">
      <c r="A24" s="36">
        <f t="shared" si="6"/>
        <v>5</v>
      </c>
      <c r="B24" s="184"/>
      <c r="C24" s="27" t="s">
        <v>83</v>
      </c>
      <c r="D24" s="26" t="s">
        <v>84</v>
      </c>
      <c r="E24" s="26">
        <f t="shared" si="5"/>
        <v>1</v>
      </c>
      <c r="F24" s="27">
        <v>1</v>
      </c>
      <c r="G24" s="27"/>
      <c r="H24" s="40">
        <v>1</v>
      </c>
      <c r="I24" s="23">
        <v>0.15</v>
      </c>
      <c r="J24" s="41"/>
      <c r="K24" s="41"/>
      <c r="L24" s="41"/>
      <c r="M24" s="41"/>
      <c r="N24" s="39"/>
    </row>
    <row r="25" spans="1:14" s="32" customFormat="1" ht="29.25" customHeight="1" x14ac:dyDescent="0.3">
      <c r="A25" s="36">
        <f t="shared" si="6"/>
        <v>6</v>
      </c>
      <c r="B25" s="184"/>
      <c r="C25" s="52" t="s">
        <v>85</v>
      </c>
      <c r="D25" s="26" t="s">
        <v>86</v>
      </c>
      <c r="E25" s="26">
        <f t="shared" si="5"/>
        <v>1</v>
      </c>
      <c r="F25" s="27">
        <v>1</v>
      </c>
      <c r="G25" s="27"/>
      <c r="H25" s="40">
        <v>1</v>
      </c>
      <c r="I25" s="23">
        <v>0.15</v>
      </c>
      <c r="J25" s="41"/>
      <c r="K25" s="41"/>
      <c r="L25" s="41"/>
      <c r="M25" s="41"/>
      <c r="N25" s="39"/>
    </row>
    <row r="26" spans="1:14" s="32" customFormat="1" ht="29.25" customHeight="1" x14ac:dyDescent="0.25">
      <c r="A26" s="36">
        <f t="shared" si="6"/>
        <v>7</v>
      </c>
      <c r="B26" s="184"/>
      <c r="C26" s="184" t="s">
        <v>87</v>
      </c>
      <c r="D26" s="26" t="s">
        <v>88</v>
      </c>
      <c r="E26" s="26">
        <f t="shared" si="5"/>
        <v>1</v>
      </c>
      <c r="F26" s="27">
        <v>1</v>
      </c>
      <c r="G26" s="27"/>
      <c r="H26" s="40">
        <v>1</v>
      </c>
      <c r="I26" s="23">
        <v>0.15</v>
      </c>
      <c r="J26" s="41"/>
      <c r="K26" s="41"/>
      <c r="L26" s="41"/>
      <c r="M26" s="41"/>
      <c r="N26" s="39"/>
    </row>
    <row r="27" spans="1:14" s="32" customFormat="1" ht="29.25" customHeight="1" x14ac:dyDescent="0.25">
      <c r="A27" s="36">
        <f t="shared" si="6"/>
        <v>8</v>
      </c>
      <c r="B27" s="184"/>
      <c r="C27" s="184"/>
      <c r="D27" s="26" t="s">
        <v>89</v>
      </c>
      <c r="E27" s="26">
        <f t="shared" si="5"/>
        <v>1</v>
      </c>
      <c r="F27" s="27">
        <v>1</v>
      </c>
      <c r="G27" s="27"/>
      <c r="H27" s="40">
        <v>1</v>
      </c>
      <c r="I27" s="23">
        <v>0.15</v>
      </c>
      <c r="J27" s="41"/>
      <c r="K27" s="41"/>
      <c r="L27" s="41"/>
      <c r="M27" s="41"/>
      <c r="N27" s="39"/>
    </row>
    <row r="28" spans="1:14" s="32" customFormat="1" ht="29.25" customHeight="1" x14ac:dyDescent="0.25">
      <c r="A28" s="36">
        <f t="shared" si="6"/>
        <v>9</v>
      </c>
      <c r="B28" s="184"/>
      <c r="C28" s="184"/>
      <c r="D28" s="26" t="s">
        <v>90</v>
      </c>
      <c r="E28" s="26">
        <f t="shared" si="5"/>
        <v>1</v>
      </c>
      <c r="F28" s="29">
        <v>1</v>
      </c>
      <c r="G28" s="29"/>
      <c r="H28" s="40">
        <v>1</v>
      </c>
      <c r="I28" s="23">
        <v>0.15</v>
      </c>
      <c r="J28" s="41"/>
      <c r="K28" s="41"/>
      <c r="L28" s="41"/>
      <c r="M28" s="41"/>
      <c r="N28" s="39"/>
    </row>
    <row r="29" spans="1:14" s="32" customFormat="1" ht="29.25" customHeight="1" x14ac:dyDescent="0.25">
      <c r="A29" s="36">
        <f t="shared" si="6"/>
        <v>10</v>
      </c>
      <c r="B29" s="184"/>
      <c r="C29" s="184"/>
      <c r="D29" s="26" t="s">
        <v>91</v>
      </c>
      <c r="E29" s="26">
        <f t="shared" si="5"/>
        <v>1</v>
      </c>
      <c r="F29" s="27"/>
      <c r="G29" s="27">
        <v>1</v>
      </c>
      <c r="H29" s="40">
        <v>30</v>
      </c>
      <c r="I29" s="23">
        <v>3.8</v>
      </c>
      <c r="J29" s="41"/>
      <c r="K29" s="41"/>
      <c r="L29" s="41"/>
      <c r="M29" s="41"/>
      <c r="N29" s="39"/>
    </row>
    <row r="30" spans="1:14" s="32" customFormat="1" ht="29.25" customHeight="1" x14ac:dyDescent="0.25">
      <c r="A30" s="36">
        <f t="shared" si="6"/>
        <v>11</v>
      </c>
      <c r="B30" s="184"/>
      <c r="C30" s="184"/>
      <c r="D30" s="26" t="s">
        <v>92</v>
      </c>
      <c r="E30" s="26">
        <f t="shared" si="5"/>
        <v>1</v>
      </c>
      <c r="F30" s="27"/>
      <c r="G30" s="27">
        <v>1</v>
      </c>
      <c r="H30" s="40">
        <v>30</v>
      </c>
      <c r="I30" s="23">
        <v>3</v>
      </c>
      <c r="J30" s="41"/>
      <c r="K30" s="41"/>
      <c r="L30" s="41"/>
      <c r="M30" s="41"/>
      <c r="N30" s="39"/>
    </row>
    <row r="31" spans="1:14" s="32" customFormat="1" ht="29.25" customHeight="1" x14ac:dyDescent="0.25">
      <c r="A31" s="36">
        <f t="shared" si="6"/>
        <v>12</v>
      </c>
      <c r="B31" s="184"/>
      <c r="C31" s="184"/>
      <c r="D31" s="26" t="s">
        <v>93</v>
      </c>
      <c r="E31" s="26">
        <f t="shared" si="5"/>
        <v>1</v>
      </c>
      <c r="F31" s="27"/>
      <c r="G31" s="27">
        <v>1</v>
      </c>
      <c r="H31" s="40">
        <v>30</v>
      </c>
      <c r="I31" s="23">
        <v>3</v>
      </c>
      <c r="J31" s="41"/>
      <c r="K31" s="41"/>
      <c r="L31" s="41"/>
      <c r="M31" s="41"/>
      <c r="N31" s="39"/>
    </row>
    <row r="32" spans="1:14" s="32" customFormat="1" ht="29.25" customHeight="1" x14ac:dyDescent="0.25">
      <c r="A32" s="36">
        <f t="shared" si="6"/>
        <v>13</v>
      </c>
      <c r="B32" s="184"/>
      <c r="C32" s="184"/>
      <c r="D32" s="26" t="s">
        <v>94</v>
      </c>
      <c r="E32" s="26">
        <f t="shared" si="5"/>
        <v>1</v>
      </c>
      <c r="F32" s="27"/>
      <c r="G32" s="27">
        <v>1</v>
      </c>
      <c r="H32" s="40">
        <v>30</v>
      </c>
      <c r="I32" s="23">
        <v>3.8</v>
      </c>
      <c r="J32" s="41"/>
      <c r="K32" s="41"/>
      <c r="L32" s="41"/>
      <c r="M32" s="41"/>
      <c r="N32" s="39"/>
    </row>
    <row r="33" spans="1:14" s="32" customFormat="1" ht="29.25" customHeight="1" x14ac:dyDescent="0.25">
      <c r="A33" s="36">
        <f t="shared" si="6"/>
        <v>14</v>
      </c>
      <c r="B33" s="184"/>
      <c r="C33" s="184"/>
      <c r="D33" s="26" t="s">
        <v>95</v>
      </c>
      <c r="E33" s="26">
        <f t="shared" si="5"/>
        <v>1</v>
      </c>
      <c r="F33" s="27">
        <v>1</v>
      </c>
      <c r="G33" s="27"/>
      <c r="H33" s="40">
        <v>1</v>
      </c>
      <c r="I33" s="23">
        <v>0.15</v>
      </c>
      <c r="J33" s="41"/>
      <c r="K33" s="41"/>
      <c r="L33" s="41"/>
      <c r="M33" s="41"/>
      <c r="N33" s="39"/>
    </row>
    <row r="34" spans="1:14" s="32" customFormat="1" ht="29.25" customHeight="1" x14ac:dyDescent="0.25">
      <c r="A34" s="36">
        <f t="shared" si="6"/>
        <v>15</v>
      </c>
      <c r="B34" s="184"/>
      <c r="C34" s="184"/>
      <c r="D34" s="26" t="s">
        <v>324</v>
      </c>
      <c r="E34" s="26">
        <f t="shared" si="5"/>
        <v>1</v>
      </c>
      <c r="F34" s="27">
        <v>1</v>
      </c>
      <c r="G34" s="29"/>
      <c r="H34" s="40">
        <v>1</v>
      </c>
      <c r="I34" s="23">
        <v>0.2</v>
      </c>
      <c r="J34" s="41"/>
      <c r="K34" s="41"/>
      <c r="L34" s="41"/>
      <c r="M34" s="41"/>
      <c r="N34" s="39"/>
    </row>
    <row r="35" spans="1:14" s="32" customFormat="1" ht="29.25" customHeight="1" x14ac:dyDescent="0.25">
      <c r="A35" s="36">
        <f t="shared" si="6"/>
        <v>16</v>
      </c>
      <c r="B35" s="184" t="s">
        <v>76</v>
      </c>
      <c r="C35" s="191" t="s">
        <v>96</v>
      </c>
      <c r="D35" s="26" t="s">
        <v>97</v>
      </c>
      <c r="E35" s="26">
        <f t="shared" si="5"/>
        <v>1</v>
      </c>
      <c r="F35" s="27">
        <v>1</v>
      </c>
      <c r="G35" s="29"/>
      <c r="H35" s="40">
        <v>1</v>
      </c>
      <c r="I35" s="23">
        <v>0.15</v>
      </c>
      <c r="J35" s="41"/>
      <c r="K35" s="41"/>
      <c r="L35" s="41"/>
      <c r="M35" s="41"/>
      <c r="N35" s="39"/>
    </row>
    <row r="36" spans="1:14" s="32" customFormat="1" ht="29.25" customHeight="1" x14ac:dyDescent="0.25">
      <c r="A36" s="36">
        <f t="shared" si="6"/>
        <v>17</v>
      </c>
      <c r="B36" s="184"/>
      <c r="C36" s="192"/>
      <c r="D36" s="26" t="s">
        <v>98</v>
      </c>
      <c r="E36" s="26">
        <f t="shared" si="5"/>
        <v>1</v>
      </c>
      <c r="F36" s="27">
        <v>1</v>
      </c>
      <c r="G36" s="29"/>
      <c r="H36" s="40">
        <v>1</v>
      </c>
      <c r="I36" s="23">
        <v>0.15</v>
      </c>
      <c r="J36" s="41"/>
      <c r="K36" s="41"/>
      <c r="L36" s="41"/>
      <c r="M36" s="41"/>
      <c r="N36" s="39"/>
    </row>
    <row r="37" spans="1:14" s="32" customFormat="1" ht="29.25" customHeight="1" x14ac:dyDescent="0.25">
      <c r="A37" s="36">
        <f t="shared" si="6"/>
        <v>18</v>
      </c>
      <c r="B37" s="184"/>
      <c r="C37" s="192"/>
      <c r="D37" s="26" t="s">
        <v>99</v>
      </c>
      <c r="E37" s="26">
        <f t="shared" si="5"/>
        <v>1</v>
      </c>
      <c r="F37" s="27">
        <v>1</v>
      </c>
      <c r="G37" s="29"/>
      <c r="H37" s="40">
        <v>1</v>
      </c>
      <c r="I37" s="23">
        <v>0.15</v>
      </c>
      <c r="J37" s="41"/>
      <c r="K37" s="41"/>
      <c r="L37" s="41"/>
      <c r="M37" s="41"/>
      <c r="N37" s="39"/>
    </row>
    <row r="38" spans="1:14" s="32" customFormat="1" ht="29.25" customHeight="1" x14ac:dyDescent="0.25">
      <c r="A38" s="36">
        <f t="shared" si="6"/>
        <v>19</v>
      </c>
      <c r="B38" s="184"/>
      <c r="C38" s="192"/>
      <c r="D38" s="26" t="s">
        <v>100</v>
      </c>
      <c r="E38" s="26">
        <f t="shared" si="5"/>
        <v>1</v>
      </c>
      <c r="F38" s="27"/>
      <c r="G38" s="29">
        <v>1</v>
      </c>
      <c r="H38" s="40">
        <v>30</v>
      </c>
      <c r="I38" s="23">
        <v>3.8</v>
      </c>
      <c r="J38" s="41"/>
      <c r="K38" s="41"/>
      <c r="L38" s="41"/>
      <c r="M38" s="41"/>
      <c r="N38" s="39"/>
    </row>
    <row r="39" spans="1:14" s="32" customFormat="1" ht="29.25" customHeight="1" x14ac:dyDescent="0.25">
      <c r="A39" s="36">
        <f t="shared" si="6"/>
        <v>20</v>
      </c>
      <c r="B39" s="184"/>
      <c r="C39" s="192"/>
      <c r="D39" s="26" t="s">
        <v>101</v>
      </c>
      <c r="E39" s="26">
        <f t="shared" si="5"/>
        <v>1</v>
      </c>
      <c r="F39" s="27">
        <v>1</v>
      </c>
      <c r="G39" s="29"/>
      <c r="H39" s="40">
        <v>1</v>
      </c>
      <c r="I39" s="23">
        <v>0.15</v>
      </c>
      <c r="J39" s="41"/>
      <c r="K39" s="41"/>
      <c r="L39" s="41"/>
      <c r="M39" s="41"/>
      <c r="N39" s="39"/>
    </row>
    <row r="40" spans="1:14" s="32" customFormat="1" ht="29.25" customHeight="1" x14ac:dyDescent="0.25">
      <c r="A40" s="36">
        <f t="shared" si="6"/>
        <v>21</v>
      </c>
      <c r="B40" s="184"/>
      <c r="C40" s="192"/>
      <c r="D40" s="26" t="s">
        <v>102</v>
      </c>
      <c r="E40" s="26">
        <f t="shared" si="5"/>
        <v>1</v>
      </c>
      <c r="F40" s="27">
        <v>1</v>
      </c>
      <c r="G40" s="29"/>
      <c r="H40" s="40">
        <v>1</v>
      </c>
      <c r="I40" s="23">
        <v>0.15</v>
      </c>
      <c r="J40" s="41"/>
      <c r="K40" s="41"/>
      <c r="L40" s="41"/>
      <c r="M40" s="41"/>
      <c r="N40" s="39"/>
    </row>
    <row r="41" spans="1:14" s="32" customFormat="1" ht="29.25" customHeight="1" x14ac:dyDescent="0.25">
      <c r="A41" s="36">
        <f t="shared" si="6"/>
        <v>22</v>
      </c>
      <c r="B41" s="184"/>
      <c r="C41" s="192"/>
      <c r="D41" s="26" t="s">
        <v>349</v>
      </c>
      <c r="E41" s="26">
        <f t="shared" si="5"/>
        <v>1</v>
      </c>
      <c r="F41" s="27">
        <v>1</v>
      </c>
      <c r="G41" s="29"/>
      <c r="H41" s="40">
        <v>1</v>
      </c>
      <c r="I41" s="23">
        <v>0.15</v>
      </c>
      <c r="J41" s="41"/>
      <c r="K41" s="41"/>
      <c r="L41" s="41"/>
      <c r="M41" s="41"/>
      <c r="N41" s="39"/>
    </row>
    <row r="42" spans="1:14" s="32" customFormat="1" ht="29.25" customHeight="1" x14ac:dyDescent="0.25">
      <c r="A42" s="36">
        <f t="shared" si="6"/>
        <v>23</v>
      </c>
      <c r="B42" s="184"/>
      <c r="C42" s="192"/>
      <c r="D42" s="26" t="s">
        <v>103</v>
      </c>
      <c r="E42" s="26">
        <f t="shared" si="5"/>
        <v>1</v>
      </c>
      <c r="F42" s="27">
        <v>1</v>
      </c>
      <c r="G42" s="29"/>
      <c r="H42" s="40">
        <v>1</v>
      </c>
      <c r="I42" s="23">
        <v>0.15</v>
      </c>
      <c r="J42" s="41"/>
      <c r="K42" s="41"/>
      <c r="L42" s="41"/>
      <c r="M42" s="41"/>
      <c r="N42" s="39"/>
    </row>
    <row r="43" spans="1:14" s="32" customFormat="1" ht="29.25" customHeight="1" x14ac:dyDescent="0.25">
      <c r="A43" s="36">
        <f t="shared" si="6"/>
        <v>24</v>
      </c>
      <c r="B43" s="184"/>
      <c r="C43" s="192"/>
      <c r="D43" s="26" t="s">
        <v>104</v>
      </c>
      <c r="E43" s="26">
        <f t="shared" si="5"/>
        <v>1</v>
      </c>
      <c r="F43" s="27">
        <v>1</v>
      </c>
      <c r="G43" s="29"/>
      <c r="H43" s="40">
        <v>1</v>
      </c>
      <c r="I43" s="23">
        <v>0.15</v>
      </c>
      <c r="J43" s="41"/>
      <c r="K43" s="41"/>
      <c r="L43" s="41"/>
      <c r="M43" s="41"/>
      <c r="N43" s="39"/>
    </row>
    <row r="44" spans="1:14" s="32" customFormat="1" ht="29.25" customHeight="1" x14ac:dyDescent="0.25">
      <c r="A44" s="36">
        <f t="shared" si="6"/>
        <v>25</v>
      </c>
      <c r="B44" s="184"/>
      <c r="C44" s="192"/>
      <c r="D44" s="26" t="s">
        <v>105</v>
      </c>
      <c r="E44" s="26">
        <f t="shared" si="5"/>
        <v>1</v>
      </c>
      <c r="F44" s="27">
        <v>1</v>
      </c>
      <c r="G44" s="29"/>
      <c r="H44" s="40">
        <v>1</v>
      </c>
      <c r="I44" s="23">
        <v>0.15</v>
      </c>
      <c r="J44" s="41"/>
      <c r="K44" s="41"/>
      <c r="L44" s="41"/>
      <c r="M44" s="41"/>
      <c r="N44" s="39"/>
    </row>
    <row r="45" spans="1:14" s="32" customFormat="1" ht="29.25" customHeight="1" x14ac:dyDescent="0.25">
      <c r="A45" s="36">
        <f t="shared" si="6"/>
        <v>26</v>
      </c>
      <c r="B45" s="184"/>
      <c r="C45" s="193"/>
      <c r="D45" s="26" t="s">
        <v>106</v>
      </c>
      <c r="E45" s="26">
        <f t="shared" si="5"/>
        <v>1</v>
      </c>
      <c r="F45" s="27">
        <v>1</v>
      </c>
      <c r="G45" s="29"/>
      <c r="H45" s="40">
        <v>1</v>
      </c>
      <c r="I45" s="23">
        <v>0.15</v>
      </c>
      <c r="J45" s="41"/>
      <c r="K45" s="41"/>
      <c r="L45" s="41"/>
      <c r="M45" s="41"/>
      <c r="N45" s="39"/>
    </row>
    <row r="46" spans="1:14" s="32" customFormat="1" ht="29.25" customHeight="1" x14ac:dyDescent="0.25">
      <c r="A46" s="36">
        <f t="shared" si="6"/>
        <v>27</v>
      </c>
      <c r="B46" s="184"/>
      <c r="C46" s="186" t="s">
        <v>107</v>
      </c>
      <c r="D46" s="26" t="s">
        <v>108</v>
      </c>
      <c r="E46" s="26">
        <f t="shared" si="5"/>
        <v>1</v>
      </c>
      <c r="F46" s="29">
        <v>1</v>
      </c>
      <c r="G46" s="29"/>
      <c r="H46" s="40">
        <v>1</v>
      </c>
      <c r="I46" s="23">
        <v>0.15</v>
      </c>
      <c r="J46" s="41"/>
      <c r="K46" s="41"/>
      <c r="L46" s="41"/>
      <c r="M46" s="41"/>
      <c r="N46" s="39"/>
    </row>
    <row r="47" spans="1:14" s="32" customFormat="1" ht="29.25" customHeight="1" x14ac:dyDescent="0.25">
      <c r="A47" s="36">
        <f t="shared" si="6"/>
        <v>28</v>
      </c>
      <c r="B47" s="184"/>
      <c r="C47" s="186"/>
      <c r="D47" s="26" t="s">
        <v>109</v>
      </c>
      <c r="E47" s="26">
        <f t="shared" si="5"/>
        <v>1</v>
      </c>
      <c r="F47" s="29"/>
      <c r="G47" s="29">
        <v>1</v>
      </c>
      <c r="H47" s="40">
        <v>30</v>
      </c>
      <c r="I47" s="23">
        <v>3</v>
      </c>
      <c r="J47" s="41"/>
      <c r="K47" s="41"/>
      <c r="L47" s="41"/>
      <c r="M47" s="41"/>
      <c r="N47" s="39"/>
    </row>
    <row r="48" spans="1:14" s="32" customFormat="1" ht="29.25" customHeight="1" x14ac:dyDescent="0.25">
      <c r="A48" s="36">
        <f t="shared" si="6"/>
        <v>29</v>
      </c>
      <c r="B48" s="184"/>
      <c r="C48" s="186"/>
      <c r="D48" s="26" t="s">
        <v>110</v>
      </c>
      <c r="E48" s="26">
        <f t="shared" si="5"/>
        <v>1</v>
      </c>
      <c r="F48" s="29">
        <v>1</v>
      </c>
      <c r="G48" s="29"/>
      <c r="H48" s="40">
        <v>1</v>
      </c>
      <c r="I48" s="23">
        <v>0.15</v>
      </c>
      <c r="J48" s="41"/>
      <c r="K48" s="41"/>
      <c r="L48" s="41"/>
      <c r="M48" s="41"/>
      <c r="N48" s="39"/>
    </row>
    <row r="49" spans="1:14" s="32" customFormat="1" ht="29.25" customHeight="1" x14ac:dyDescent="0.25">
      <c r="A49" s="36">
        <f t="shared" si="6"/>
        <v>30</v>
      </c>
      <c r="B49" s="184"/>
      <c r="C49" s="186"/>
      <c r="D49" s="26" t="s">
        <v>111</v>
      </c>
      <c r="E49" s="26">
        <f t="shared" si="5"/>
        <v>1</v>
      </c>
      <c r="F49" s="29">
        <v>1</v>
      </c>
      <c r="G49" s="29"/>
      <c r="H49" s="40">
        <v>1</v>
      </c>
      <c r="I49" s="23">
        <v>0.1</v>
      </c>
      <c r="J49" s="41"/>
      <c r="K49" s="41"/>
      <c r="L49" s="41"/>
      <c r="M49" s="41"/>
      <c r="N49" s="39"/>
    </row>
    <row r="50" spans="1:14" s="32" customFormat="1" ht="29.25" customHeight="1" x14ac:dyDescent="0.25">
      <c r="A50" s="36">
        <f t="shared" si="6"/>
        <v>31</v>
      </c>
      <c r="B50" s="184"/>
      <c r="C50" s="187" t="s">
        <v>112</v>
      </c>
      <c r="D50" s="26" t="s">
        <v>113</v>
      </c>
      <c r="E50" s="26">
        <f t="shared" si="5"/>
        <v>1</v>
      </c>
      <c r="F50" s="29">
        <v>1</v>
      </c>
      <c r="G50" s="29"/>
      <c r="H50" s="40">
        <v>1</v>
      </c>
      <c r="I50" s="23">
        <v>0.1</v>
      </c>
      <c r="J50" s="41"/>
      <c r="K50" s="41"/>
      <c r="L50" s="41"/>
      <c r="M50" s="41"/>
      <c r="N50" s="39"/>
    </row>
    <row r="51" spans="1:14" s="32" customFormat="1" ht="29.25" customHeight="1" x14ac:dyDescent="0.25">
      <c r="A51" s="36">
        <f t="shared" si="6"/>
        <v>32</v>
      </c>
      <c r="B51" s="184"/>
      <c r="C51" s="187"/>
      <c r="D51" s="26" t="s">
        <v>114</v>
      </c>
      <c r="E51" s="26">
        <f t="shared" si="5"/>
        <v>1</v>
      </c>
      <c r="F51" s="29">
        <v>1</v>
      </c>
      <c r="G51" s="29"/>
      <c r="H51" s="40">
        <v>1</v>
      </c>
      <c r="I51" s="23">
        <v>0.15</v>
      </c>
      <c r="J51" s="41"/>
      <c r="K51" s="41"/>
      <c r="L51" s="41"/>
      <c r="M51" s="41"/>
      <c r="N51" s="39"/>
    </row>
    <row r="52" spans="1:14" s="32" customFormat="1" ht="29.25" customHeight="1" x14ac:dyDescent="0.25">
      <c r="A52" s="36">
        <f t="shared" si="6"/>
        <v>33</v>
      </c>
      <c r="B52" s="184"/>
      <c r="C52" s="187"/>
      <c r="D52" s="26" t="s">
        <v>115</v>
      </c>
      <c r="E52" s="26">
        <f t="shared" si="5"/>
        <v>1</v>
      </c>
      <c r="F52" s="29">
        <v>1</v>
      </c>
      <c r="G52" s="29"/>
      <c r="H52" s="40">
        <v>1</v>
      </c>
      <c r="I52" s="23">
        <v>0.15</v>
      </c>
      <c r="J52" s="41"/>
      <c r="K52" s="41"/>
      <c r="L52" s="41"/>
      <c r="M52" s="41"/>
      <c r="N52" s="39"/>
    </row>
    <row r="53" spans="1:14" s="32" customFormat="1" ht="29.25" customHeight="1" x14ac:dyDescent="0.25">
      <c r="A53" s="36">
        <f t="shared" si="6"/>
        <v>34</v>
      </c>
      <c r="B53" s="184"/>
      <c r="C53" s="187"/>
      <c r="D53" s="26" t="s">
        <v>116</v>
      </c>
      <c r="E53" s="26">
        <f t="shared" si="5"/>
        <v>1</v>
      </c>
      <c r="F53" s="27">
        <v>1</v>
      </c>
      <c r="G53" s="29"/>
      <c r="H53" s="40">
        <v>1</v>
      </c>
      <c r="I53" s="23">
        <v>0.15</v>
      </c>
      <c r="J53" s="41"/>
      <c r="K53" s="41"/>
      <c r="L53" s="41"/>
      <c r="M53" s="41"/>
      <c r="N53" s="39"/>
    </row>
    <row r="54" spans="1:14" s="32" customFormat="1" ht="29.25" customHeight="1" x14ac:dyDescent="0.25">
      <c r="A54" s="36">
        <f t="shared" si="6"/>
        <v>35</v>
      </c>
      <c r="B54" s="184"/>
      <c r="C54" s="187"/>
      <c r="D54" s="26" t="s">
        <v>117</v>
      </c>
      <c r="E54" s="26">
        <f t="shared" si="5"/>
        <v>1</v>
      </c>
      <c r="F54" s="27">
        <v>1</v>
      </c>
      <c r="G54" s="29"/>
      <c r="H54" s="40">
        <v>1</v>
      </c>
      <c r="I54" s="23">
        <v>0.15</v>
      </c>
      <c r="J54" s="41"/>
      <c r="K54" s="41"/>
      <c r="L54" s="41"/>
      <c r="M54" s="41"/>
      <c r="N54" s="39"/>
    </row>
    <row r="55" spans="1:14" s="32" customFormat="1" ht="29.25" customHeight="1" x14ac:dyDescent="0.25">
      <c r="A55" s="36">
        <f t="shared" si="6"/>
        <v>36</v>
      </c>
      <c r="B55" s="184"/>
      <c r="C55" s="187"/>
      <c r="D55" s="26" t="s">
        <v>118</v>
      </c>
      <c r="E55" s="26">
        <f t="shared" si="5"/>
        <v>1</v>
      </c>
      <c r="F55" s="27">
        <v>1</v>
      </c>
      <c r="G55" s="29"/>
      <c r="H55" s="40">
        <v>1</v>
      </c>
      <c r="I55" s="23">
        <v>0.15</v>
      </c>
      <c r="J55" s="41"/>
      <c r="K55" s="41"/>
      <c r="L55" s="41"/>
      <c r="M55" s="41"/>
      <c r="N55" s="39"/>
    </row>
    <row r="56" spans="1:14" s="32" customFormat="1" ht="29.25" customHeight="1" x14ac:dyDescent="0.25">
      <c r="A56" s="36">
        <f t="shared" si="6"/>
        <v>37</v>
      </c>
      <c r="B56" s="184"/>
      <c r="C56" s="187"/>
      <c r="D56" s="26" t="s">
        <v>350</v>
      </c>
      <c r="E56" s="26">
        <f t="shared" si="5"/>
        <v>1</v>
      </c>
      <c r="F56" s="27">
        <v>1</v>
      </c>
      <c r="G56" s="29"/>
      <c r="H56" s="40">
        <v>1</v>
      </c>
      <c r="I56" s="23">
        <v>0.15</v>
      </c>
      <c r="J56" s="41"/>
      <c r="K56" s="41"/>
      <c r="L56" s="41"/>
      <c r="M56" s="41"/>
      <c r="N56" s="39"/>
    </row>
    <row r="57" spans="1:14" s="32" customFormat="1" ht="29.25" customHeight="1" x14ac:dyDescent="0.3">
      <c r="A57" s="36">
        <f t="shared" si="6"/>
        <v>38</v>
      </c>
      <c r="B57" s="184"/>
      <c r="C57" s="53" t="s">
        <v>119</v>
      </c>
      <c r="D57" s="26" t="s">
        <v>120</v>
      </c>
      <c r="E57" s="26">
        <f t="shared" si="5"/>
        <v>1</v>
      </c>
      <c r="F57" s="27">
        <v>1</v>
      </c>
      <c r="G57" s="29"/>
      <c r="H57" s="40">
        <v>1</v>
      </c>
      <c r="I57" s="23">
        <v>0.15</v>
      </c>
      <c r="J57" s="41"/>
      <c r="K57" s="41"/>
      <c r="L57" s="41"/>
      <c r="M57" s="41"/>
      <c r="N57" s="39"/>
    </row>
    <row r="58" spans="1:14" s="32" customFormat="1" ht="29.25" customHeight="1" x14ac:dyDescent="0.25">
      <c r="A58" s="36">
        <f t="shared" si="6"/>
        <v>39</v>
      </c>
      <c r="B58" s="184" t="s">
        <v>76</v>
      </c>
      <c r="C58" s="186" t="s">
        <v>121</v>
      </c>
      <c r="D58" s="26" t="s">
        <v>351</v>
      </c>
      <c r="E58" s="26">
        <f t="shared" si="5"/>
        <v>1</v>
      </c>
      <c r="F58" s="27">
        <v>1</v>
      </c>
      <c r="G58" s="29"/>
      <c r="H58" s="40">
        <v>1</v>
      </c>
      <c r="I58" s="23">
        <v>0.2</v>
      </c>
      <c r="J58" s="41"/>
      <c r="K58" s="41"/>
      <c r="L58" s="41"/>
      <c r="M58" s="41"/>
      <c r="N58" s="39"/>
    </row>
    <row r="59" spans="1:14" s="32" customFormat="1" ht="29.25" customHeight="1" x14ac:dyDescent="0.25">
      <c r="A59" s="36">
        <f t="shared" si="6"/>
        <v>40</v>
      </c>
      <c r="B59" s="184"/>
      <c r="C59" s="186"/>
      <c r="D59" s="26" t="s">
        <v>122</v>
      </c>
      <c r="E59" s="26">
        <f t="shared" si="5"/>
        <v>1</v>
      </c>
      <c r="F59" s="29">
        <v>1</v>
      </c>
      <c r="G59" s="29"/>
      <c r="H59" s="40">
        <v>1</v>
      </c>
      <c r="I59" s="23">
        <v>0.15</v>
      </c>
      <c r="J59" s="41"/>
      <c r="K59" s="41"/>
      <c r="L59" s="41"/>
      <c r="M59" s="41"/>
      <c r="N59" s="39"/>
    </row>
    <row r="60" spans="1:14" s="32" customFormat="1" ht="29.25" customHeight="1" x14ac:dyDescent="0.25">
      <c r="A60" s="36">
        <f t="shared" si="6"/>
        <v>41</v>
      </c>
      <c r="B60" s="184"/>
      <c r="C60" s="186"/>
      <c r="D60" s="26" t="s">
        <v>123</v>
      </c>
      <c r="E60" s="26">
        <f t="shared" si="5"/>
        <v>1</v>
      </c>
      <c r="F60" s="29">
        <v>1</v>
      </c>
      <c r="G60" s="29"/>
      <c r="H60" s="40">
        <v>1</v>
      </c>
      <c r="I60" s="23">
        <v>0.15</v>
      </c>
      <c r="J60" s="41"/>
      <c r="K60" s="41"/>
      <c r="L60" s="41"/>
      <c r="M60" s="41"/>
      <c r="N60" s="39"/>
    </row>
    <row r="61" spans="1:14" s="32" customFormat="1" ht="29.25" customHeight="1" x14ac:dyDescent="0.25">
      <c r="A61" s="36">
        <f t="shared" si="6"/>
        <v>42</v>
      </c>
      <c r="B61" s="184"/>
      <c r="C61" s="28" t="s">
        <v>124</v>
      </c>
      <c r="D61" s="26" t="s">
        <v>125</v>
      </c>
      <c r="E61" s="26">
        <f t="shared" si="5"/>
        <v>1</v>
      </c>
      <c r="F61" s="27"/>
      <c r="G61" s="27">
        <v>1</v>
      </c>
      <c r="H61" s="40">
        <v>30</v>
      </c>
      <c r="I61" s="23">
        <v>3</v>
      </c>
      <c r="J61" s="41"/>
      <c r="K61" s="41"/>
      <c r="L61" s="41"/>
      <c r="M61" s="41"/>
      <c r="N61" s="39"/>
    </row>
    <row r="62" spans="1:14" s="32" customFormat="1" ht="29.25" customHeight="1" x14ac:dyDescent="0.25">
      <c r="A62" s="36">
        <f t="shared" si="6"/>
        <v>43</v>
      </c>
      <c r="B62" s="184"/>
      <c r="C62" s="184" t="s">
        <v>126</v>
      </c>
      <c r="D62" s="26" t="s">
        <v>127</v>
      </c>
      <c r="E62" s="26">
        <f t="shared" si="5"/>
        <v>1</v>
      </c>
      <c r="F62" s="27"/>
      <c r="G62" s="27">
        <v>1</v>
      </c>
      <c r="H62" s="40">
        <v>30</v>
      </c>
      <c r="I62" s="23">
        <v>3</v>
      </c>
      <c r="J62" s="41"/>
      <c r="K62" s="41"/>
      <c r="L62" s="41"/>
      <c r="M62" s="41"/>
      <c r="N62" s="39"/>
    </row>
    <row r="63" spans="1:14" s="32" customFormat="1" ht="29.25" customHeight="1" x14ac:dyDescent="0.25">
      <c r="A63" s="36">
        <f t="shared" si="6"/>
        <v>44</v>
      </c>
      <c r="B63" s="184"/>
      <c r="C63" s="184"/>
      <c r="D63" s="26" t="s">
        <v>128</v>
      </c>
      <c r="E63" s="26">
        <f t="shared" si="5"/>
        <v>1</v>
      </c>
      <c r="F63" s="27">
        <v>1</v>
      </c>
      <c r="G63" s="27"/>
      <c r="H63" s="40">
        <v>1</v>
      </c>
      <c r="I63" s="23">
        <v>0.15</v>
      </c>
      <c r="J63" s="41"/>
      <c r="K63" s="41"/>
      <c r="L63" s="41"/>
      <c r="M63" s="41"/>
      <c r="N63" s="39"/>
    </row>
    <row r="64" spans="1:14" s="32" customFormat="1" ht="29.25" customHeight="1" x14ac:dyDescent="0.25">
      <c r="A64" s="36">
        <f t="shared" si="6"/>
        <v>45</v>
      </c>
      <c r="B64" s="184"/>
      <c r="C64" s="184"/>
      <c r="D64" s="26" t="s">
        <v>129</v>
      </c>
      <c r="E64" s="26">
        <f t="shared" si="5"/>
        <v>1</v>
      </c>
      <c r="F64" s="27">
        <v>1</v>
      </c>
      <c r="G64" s="27"/>
      <c r="H64" s="40">
        <v>1</v>
      </c>
      <c r="I64" s="23">
        <v>0.15</v>
      </c>
      <c r="J64" s="41"/>
      <c r="K64" s="41"/>
      <c r="L64" s="41"/>
      <c r="M64" s="41"/>
      <c r="N64" s="39"/>
    </row>
    <row r="65" spans="1:14" s="32" customFormat="1" ht="29.25" customHeight="1" x14ac:dyDescent="0.25">
      <c r="A65" s="36">
        <f t="shared" si="6"/>
        <v>46</v>
      </c>
      <c r="B65" s="184"/>
      <c r="C65" s="184"/>
      <c r="D65" s="26" t="s">
        <v>352</v>
      </c>
      <c r="E65" s="26">
        <f t="shared" si="5"/>
        <v>1</v>
      </c>
      <c r="F65" s="27">
        <v>1</v>
      </c>
      <c r="G65" s="27"/>
      <c r="H65" s="40">
        <v>1</v>
      </c>
      <c r="I65" s="23">
        <v>0.15</v>
      </c>
      <c r="J65" s="41"/>
      <c r="K65" s="41"/>
      <c r="L65" s="41"/>
      <c r="M65" s="41"/>
      <c r="N65" s="39"/>
    </row>
    <row r="66" spans="1:14" s="32" customFormat="1" ht="29.25" customHeight="1" x14ac:dyDescent="0.25">
      <c r="A66" s="36">
        <f t="shared" si="6"/>
        <v>47</v>
      </c>
      <c r="B66" s="184"/>
      <c r="C66" s="184"/>
      <c r="D66" s="26" t="s">
        <v>130</v>
      </c>
      <c r="E66" s="26">
        <f t="shared" si="5"/>
        <v>1</v>
      </c>
      <c r="F66" s="27">
        <v>1</v>
      </c>
      <c r="G66" s="27"/>
      <c r="H66" s="40">
        <v>1</v>
      </c>
      <c r="I66" s="23">
        <v>0.15</v>
      </c>
      <c r="J66" s="41"/>
      <c r="K66" s="41"/>
      <c r="L66" s="41"/>
      <c r="M66" s="41"/>
      <c r="N66" s="39"/>
    </row>
    <row r="67" spans="1:14" s="32" customFormat="1" ht="29.25" customHeight="1" x14ac:dyDescent="0.25">
      <c r="A67" s="36">
        <f t="shared" si="6"/>
        <v>48</v>
      </c>
      <c r="B67" s="184"/>
      <c r="C67" s="184"/>
      <c r="D67" s="26" t="s">
        <v>131</v>
      </c>
      <c r="E67" s="26">
        <f t="shared" si="5"/>
        <v>1</v>
      </c>
      <c r="F67" s="27">
        <v>1</v>
      </c>
      <c r="G67" s="27"/>
      <c r="H67" s="40">
        <v>1</v>
      </c>
      <c r="I67" s="23">
        <v>0.15</v>
      </c>
      <c r="J67" s="41"/>
      <c r="K67" s="41"/>
      <c r="L67" s="41"/>
      <c r="M67" s="41"/>
      <c r="N67" s="39"/>
    </row>
    <row r="68" spans="1:14" s="32" customFormat="1" ht="29.25" customHeight="1" x14ac:dyDescent="0.25">
      <c r="A68" s="36">
        <f t="shared" si="6"/>
        <v>49</v>
      </c>
      <c r="B68" s="184"/>
      <c r="C68" s="184"/>
      <c r="D68" s="26" t="s">
        <v>132</v>
      </c>
      <c r="E68" s="26">
        <f t="shared" si="5"/>
        <v>1</v>
      </c>
      <c r="F68" s="27">
        <v>1</v>
      </c>
      <c r="G68" s="27"/>
      <c r="H68" s="40">
        <v>1</v>
      </c>
      <c r="I68" s="23">
        <v>0.15</v>
      </c>
      <c r="J68" s="41"/>
      <c r="K68" s="41"/>
      <c r="L68" s="41"/>
      <c r="M68" s="41"/>
      <c r="N68" s="39"/>
    </row>
    <row r="69" spans="1:14" s="32" customFormat="1" ht="29.25" customHeight="1" x14ac:dyDescent="0.25">
      <c r="A69" s="36">
        <f t="shared" si="6"/>
        <v>50</v>
      </c>
      <c r="B69" s="184"/>
      <c r="C69" s="184" t="s">
        <v>133</v>
      </c>
      <c r="D69" s="26" t="s">
        <v>134</v>
      </c>
      <c r="E69" s="26">
        <f t="shared" si="5"/>
        <v>1</v>
      </c>
      <c r="F69" s="27"/>
      <c r="G69" s="27">
        <v>1</v>
      </c>
      <c r="H69" s="40">
        <v>30</v>
      </c>
      <c r="I69" s="23">
        <v>3</v>
      </c>
      <c r="J69" s="41"/>
      <c r="K69" s="41"/>
      <c r="L69" s="41"/>
      <c r="M69" s="41"/>
      <c r="N69" s="39"/>
    </row>
    <row r="70" spans="1:14" s="32" customFormat="1" ht="29.25" customHeight="1" x14ac:dyDescent="0.25">
      <c r="A70" s="36">
        <f t="shared" si="6"/>
        <v>51</v>
      </c>
      <c r="B70" s="184"/>
      <c r="C70" s="184"/>
      <c r="D70" s="26" t="s">
        <v>135</v>
      </c>
      <c r="E70" s="26">
        <f t="shared" si="5"/>
        <v>1</v>
      </c>
      <c r="F70" s="27"/>
      <c r="G70" s="27">
        <v>1</v>
      </c>
      <c r="H70" s="40">
        <v>30</v>
      </c>
      <c r="I70" s="23">
        <v>3.8</v>
      </c>
      <c r="J70" s="41"/>
      <c r="K70" s="41"/>
      <c r="L70" s="41"/>
      <c r="M70" s="41"/>
      <c r="N70" s="39"/>
    </row>
    <row r="71" spans="1:14" s="32" customFormat="1" ht="29.25" customHeight="1" x14ac:dyDescent="0.25">
      <c r="A71" s="36">
        <f t="shared" si="6"/>
        <v>52</v>
      </c>
      <c r="B71" s="184"/>
      <c r="C71" s="202" t="s">
        <v>136</v>
      </c>
      <c r="D71" s="26" t="s">
        <v>137</v>
      </c>
      <c r="E71" s="26">
        <f t="shared" si="5"/>
        <v>1</v>
      </c>
      <c r="F71" s="27">
        <v>1</v>
      </c>
      <c r="G71" s="27"/>
      <c r="H71" s="40">
        <v>1</v>
      </c>
      <c r="I71" s="23">
        <v>0.15</v>
      </c>
      <c r="J71" s="41"/>
      <c r="K71" s="41"/>
      <c r="L71" s="41"/>
      <c r="M71" s="41"/>
      <c r="N71" s="39"/>
    </row>
    <row r="72" spans="1:14" s="32" customFormat="1" ht="29.25" customHeight="1" x14ac:dyDescent="0.25">
      <c r="A72" s="36">
        <f t="shared" si="6"/>
        <v>53</v>
      </c>
      <c r="B72" s="184"/>
      <c r="C72" s="202"/>
      <c r="D72" s="26" t="s">
        <v>138</v>
      </c>
      <c r="E72" s="26">
        <f t="shared" si="5"/>
        <v>1</v>
      </c>
      <c r="F72" s="27">
        <v>1</v>
      </c>
      <c r="G72" s="27"/>
      <c r="H72" s="40">
        <v>1</v>
      </c>
      <c r="I72" s="23">
        <v>0.15</v>
      </c>
      <c r="J72" s="41"/>
      <c r="K72" s="41"/>
      <c r="L72" s="41"/>
      <c r="M72" s="41"/>
      <c r="N72" s="39"/>
    </row>
    <row r="73" spans="1:14" s="32" customFormat="1" ht="29.25" customHeight="1" x14ac:dyDescent="0.25">
      <c r="A73" s="36">
        <f t="shared" si="6"/>
        <v>54</v>
      </c>
      <c r="B73" s="184"/>
      <c r="C73" s="202"/>
      <c r="D73" s="26" t="s">
        <v>139</v>
      </c>
      <c r="E73" s="26">
        <f t="shared" si="5"/>
        <v>1</v>
      </c>
      <c r="F73" s="27">
        <v>1</v>
      </c>
      <c r="G73" s="27"/>
      <c r="H73" s="40">
        <v>1</v>
      </c>
      <c r="I73" s="23">
        <v>0.15</v>
      </c>
      <c r="J73" s="41"/>
      <c r="K73" s="41"/>
      <c r="L73" s="41"/>
      <c r="M73" s="41"/>
      <c r="N73" s="39"/>
    </row>
    <row r="74" spans="1:14" s="32" customFormat="1" ht="29.25" customHeight="1" x14ac:dyDescent="0.25">
      <c r="A74" s="36">
        <f t="shared" si="6"/>
        <v>55</v>
      </c>
      <c r="B74" s="184"/>
      <c r="C74" s="184" t="s">
        <v>140</v>
      </c>
      <c r="D74" s="26" t="s">
        <v>141</v>
      </c>
      <c r="E74" s="26">
        <f t="shared" si="5"/>
        <v>1</v>
      </c>
      <c r="F74" s="27">
        <v>1</v>
      </c>
      <c r="G74" s="27"/>
      <c r="H74" s="40">
        <v>1</v>
      </c>
      <c r="I74" s="23">
        <v>0.15</v>
      </c>
      <c r="J74" s="41"/>
      <c r="K74" s="41"/>
      <c r="L74" s="41"/>
      <c r="M74" s="41"/>
      <c r="N74" s="39"/>
    </row>
    <row r="75" spans="1:14" s="32" customFormat="1" ht="29.25" customHeight="1" x14ac:dyDescent="0.25">
      <c r="A75" s="36">
        <f t="shared" si="6"/>
        <v>56</v>
      </c>
      <c r="B75" s="184"/>
      <c r="C75" s="184"/>
      <c r="D75" s="26" t="s">
        <v>142</v>
      </c>
      <c r="E75" s="26">
        <f t="shared" si="5"/>
        <v>1</v>
      </c>
      <c r="F75" s="27">
        <v>1</v>
      </c>
      <c r="G75" s="27"/>
      <c r="H75" s="40">
        <v>1</v>
      </c>
      <c r="I75" s="23">
        <v>0.15</v>
      </c>
      <c r="J75" s="41"/>
      <c r="K75" s="41"/>
      <c r="L75" s="41"/>
      <c r="M75" s="41"/>
      <c r="N75" s="39"/>
    </row>
    <row r="76" spans="1:14" s="32" customFormat="1" ht="29.25" customHeight="1" x14ac:dyDescent="0.3">
      <c r="A76" s="36">
        <f t="shared" si="6"/>
        <v>57</v>
      </c>
      <c r="B76" s="188" t="s">
        <v>76</v>
      </c>
      <c r="C76" s="184" t="s">
        <v>143</v>
      </c>
      <c r="D76" s="26" t="s">
        <v>144</v>
      </c>
      <c r="E76" s="26">
        <f t="shared" si="5"/>
        <v>1</v>
      </c>
      <c r="F76" s="52"/>
      <c r="G76" s="52">
        <v>1</v>
      </c>
      <c r="H76" s="40">
        <v>30</v>
      </c>
      <c r="I76" s="23">
        <v>3.3</v>
      </c>
      <c r="J76" s="41"/>
      <c r="K76" s="41"/>
      <c r="L76" s="41"/>
      <c r="M76" s="41"/>
      <c r="N76" s="39"/>
    </row>
    <row r="77" spans="1:14" s="32" customFormat="1" ht="29.25" customHeight="1" x14ac:dyDescent="0.3">
      <c r="A77" s="36">
        <f t="shared" si="6"/>
        <v>58</v>
      </c>
      <c r="B77" s="189"/>
      <c r="C77" s="184"/>
      <c r="D77" s="26" t="s">
        <v>145</v>
      </c>
      <c r="E77" s="26">
        <f t="shared" si="5"/>
        <v>1</v>
      </c>
      <c r="F77" s="52"/>
      <c r="G77" s="52">
        <v>1</v>
      </c>
      <c r="H77" s="40">
        <v>30</v>
      </c>
      <c r="I77" s="23">
        <v>3.4</v>
      </c>
      <c r="J77" s="41"/>
      <c r="K77" s="41"/>
      <c r="L77" s="41"/>
      <c r="M77" s="41"/>
      <c r="N77" s="39"/>
    </row>
    <row r="78" spans="1:14" s="32" customFormat="1" ht="29.25" customHeight="1" x14ac:dyDescent="0.3">
      <c r="A78" s="36">
        <f t="shared" si="6"/>
        <v>59</v>
      </c>
      <c r="B78" s="189"/>
      <c r="C78" s="184"/>
      <c r="D78" s="26" t="s">
        <v>353</v>
      </c>
      <c r="E78" s="26">
        <f t="shared" si="5"/>
        <v>1</v>
      </c>
      <c r="F78" s="52">
        <v>1</v>
      </c>
      <c r="G78" s="52"/>
      <c r="H78" s="40">
        <v>1</v>
      </c>
      <c r="I78" s="23">
        <v>0.15</v>
      </c>
      <c r="J78" s="41"/>
      <c r="K78" s="41"/>
      <c r="L78" s="41"/>
      <c r="M78" s="41"/>
      <c r="N78" s="39"/>
    </row>
    <row r="79" spans="1:14" s="32" customFormat="1" ht="29.25" customHeight="1" x14ac:dyDescent="0.25">
      <c r="A79" s="36">
        <f t="shared" si="6"/>
        <v>60</v>
      </c>
      <c r="B79" s="189"/>
      <c r="C79" s="184"/>
      <c r="D79" s="26" t="s">
        <v>146</v>
      </c>
      <c r="E79" s="26">
        <f t="shared" si="5"/>
        <v>1</v>
      </c>
      <c r="F79" s="27">
        <v>1</v>
      </c>
      <c r="G79" s="27"/>
      <c r="H79" s="40">
        <v>1</v>
      </c>
      <c r="I79" s="23">
        <v>0.15</v>
      </c>
      <c r="J79" s="41"/>
      <c r="K79" s="41"/>
      <c r="L79" s="41"/>
      <c r="M79" s="41"/>
      <c r="N79" s="39"/>
    </row>
    <row r="80" spans="1:14" s="32" customFormat="1" ht="29.25" customHeight="1" x14ac:dyDescent="0.25">
      <c r="A80" s="36">
        <f t="shared" si="6"/>
        <v>61</v>
      </c>
      <c r="B80" s="189"/>
      <c r="C80" s="184" t="s">
        <v>147</v>
      </c>
      <c r="D80" s="26" t="s">
        <v>148</v>
      </c>
      <c r="E80" s="26">
        <f t="shared" si="5"/>
        <v>1</v>
      </c>
      <c r="F80" s="27">
        <v>1</v>
      </c>
      <c r="G80" s="27"/>
      <c r="H80" s="40">
        <v>1</v>
      </c>
      <c r="I80" s="23">
        <v>0.15</v>
      </c>
      <c r="J80" s="41"/>
      <c r="K80" s="41"/>
      <c r="L80" s="41"/>
      <c r="M80" s="41"/>
      <c r="N80" s="39"/>
    </row>
    <row r="81" spans="1:14" s="32" customFormat="1" ht="29.25" customHeight="1" x14ac:dyDescent="0.25">
      <c r="A81" s="36">
        <f t="shared" si="6"/>
        <v>62</v>
      </c>
      <c r="B81" s="189"/>
      <c r="C81" s="184"/>
      <c r="D81" s="26" t="s">
        <v>149</v>
      </c>
      <c r="E81" s="26">
        <f t="shared" si="5"/>
        <v>1</v>
      </c>
      <c r="F81" s="27">
        <v>1</v>
      </c>
      <c r="G81" s="27"/>
      <c r="H81" s="40">
        <v>1</v>
      </c>
      <c r="I81" s="23">
        <v>0.15</v>
      </c>
      <c r="J81" s="41"/>
      <c r="K81" s="41"/>
      <c r="L81" s="41"/>
      <c r="M81" s="41"/>
      <c r="N81" s="39"/>
    </row>
    <row r="82" spans="1:14" s="32" customFormat="1" ht="29.25" customHeight="1" x14ac:dyDescent="0.25">
      <c r="A82" s="36">
        <f t="shared" si="6"/>
        <v>63</v>
      </c>
      <c r="B82" s="189"/>
      <c r="C82" s="184"/>
      <c r="D82" s="26" t="s">
        <v>150</v>
      </c>
      <c r="E82" s="26">
        <f>+F82+G82</f>
        <v>1</v>
      </c>
      <c r="F82" s="27">
        <v>1</v>
      </c>
      <c r="G82" s="27"/>
      <c r="H82" s="40">
        <v>1</v>
      </c>
      <c r="I82" s="23">
        <v>0.15</v>
      </c>
      <c r="J82" s="41"/>
      <c r="K82" s="41"/>
      <c r="L82" s="41"/>
      <c r="M82" s="41"/>
      <c r="N82" s="39"/>
    </row>
    <row r="83" spans="1:14" s="32" customFormat="1" ht="29.25" customHeight="1" x14ac:dyDescent="0.25">
      <c r="A83" s="36">
        <f t="shared" si="6"/>
        <v>64</v>
      </c>
      <c r="B83" s="189"/>
      <c r="C83" s="184"/>
      <c r="D83" s="26" t="s">
        <v>151</v>
      </c>
      <c r="E83" s="26">
        <f>+F83+G83</f>
        <v>1</v>
      </c>
      <c r="F83" s="27">
        <v>1</v>
      </c>
      <c r="G83" s="27"/>
      <c r="H83" s="40">
        <v>1</v>
      </c>
      <c r="I83" s="23">
        <v>0.15</v>
      </c>
      <c r="J83" s="41"/>
      <c r="K83" s="41"/>
      <c r="L83" s="41"/>
      <c r="M83" s="41"/>
      <c r="N83" s="39"/>
    </row>
    <row r="84" spans="1:14" s="32" customFormat="1" ht="29.25" customHeight="1" x14ac:dyDescent="0.25">
      <c r="A84" s="36"/>
      <c r="B84" s="190"/>
      <c r="C84" s="184"/>
      <c r="D84" s="26" t="s">
        <v>152</v>
      </c>
      <c r="E84" s="26">
        <f>+F84+G84</f>
        <v>1</v>
      </c>
      <c r="F84" s="27">
        <v>1</v>
      </c>
      <c r="G84" s="27"/>
      <c r="H84" s="40">
        <v>1</v>
      </c>
      <c r="I84" s="23">
        <v>0.15</v>
      </c>
      <c r="J84" s="41"/>
      <c r="K84" s="41"/>
      <c r="L84" s="41"/>
      <c r="M84" s="41"/>
      <c r="N84" s="39"/>
    </row>
    <row r="85" spans="1:14" s="32" customFormat="1" ht="29.25" customHeight="1" x14ac:dyDescent="0.25">
      <c r="A85" s="195" t="s">
        <v>63</v>
      </c>
      <c r="B85" s="195"/>
      <c r="C85" s="46">
        <v>17</v>
      </c>
      <c r="D85" s="49">
        <f>+E85</f>
        <v>65</v>
      </c>
      <c r="E85" s="49">
        <f>SUM(E20:E84)</f>
        <v>65</v>
      </c>
      <c r="F85" s="49">
        <f t="shared" ref="F85:I85" si="7">SUM(F20:F84)</f>
        <v>53</v>
      </c>
      <c r="G85" s="49">
        <f t="shared" si="7"/>
        <v>12</v>
      </c>
      <c r="H85" s="49">
        <f t="shared" si="7"/>
        <v>413</v>
      </c>
      <c r="I85" s="49">
        <f t="shared" si="7"/>
        <v>47.849999999999945</v>
      </c>
      <c r="J85" s="46"/>
      <c r="K85" s="46"/>
      <c r="L85" s="46"/>
      <c r="M85" s="46"/>
      <c r="N85" s="46"/>
    </row>
    <row r="86" spans="1:14" s="32" customFormat="1" ht="29.25" customHeight="1" x14ac:dyDescent="0.3">
      <c r="A86" s="36">
        <v>1</v>
      </c>
      <c r="B86" s="194" t="s">
        <v>153</v>
      </c>
      <c r="C86" s="54" t="s">
        <v>154</v>
      </c>
      <c r="D86" s="26" t="s">
        <v>155</v>
      </c>
      <c r="E86" s="26">
        <f t="shared" ref="E86:E92" si="8">+F86+G86</f>
        <v>1</v>
      </c>
      <c r="F86" s="26">
        <v>1</v>
      </c>
      <c r="G86" s="26"/>
      <c r="H86" s="40">
        <v>1</v>
      </c>
      <c r="I86" s="23">
        <v>0.15</v>
      </c>
      <c r="J86" s="41"/>
      <c r="K86" s="41"/>
      <c r="L86" s="41"/>
      <c r="M86" s="41"/>
      <c r="N86" s="39"/>
    </row>
    <row r="87" spans="1:14" s="32" customFormat="1" ht="29.25" customHeight="1" x14ac:dyDescent="0.3">
      <c r="A87" s="36">
        <f>+A86+1</f>
        <v>2</v>
      </c>
      <c r="B87" s="194"/>
      <c r="C87" s="54" t="s">
        <v>156</v>
      </c>
      <c r="D87" s="26" t="s">
        <v>157</v>
      </c>
      <c r="E87" s="26">
        <f t="shared" si="8"/>
        <v>1</v>
      </c>
      <c r="F87" s="26"/>
      <c r="G87" s="26">
        <v>1</v>
      </c>
      <c r="H87" s="40">
        <v>30</v>
      </c>
      <c r="I87" s="23">
        <v>2.4</v>
      </c>
      <c r="J87" s="41"/>
      <c r="K87" s="41"/>
      <c r="L87" s="41"/>
      <c r="M87" s="41"/>
      <c r="N87" s="39"/>
    </row>
    <row r="88" spans="1:14" s="32" customFormat="1" ht="29.25" customHeight="1" x14ac:dyDescent="0.3">
      <c r="A88" s="36">
        <f t="shared" ref="A88:A93" si="9">+A87+1</f>
        <v>3</v>
      </c>
      <c r="B88" s="194"/>
      <c r="C88" s="54" t="s">
        <v>325</v>
      </c>
      <c r="D88" s="26" t="s">
        <v>326</v>
      </c>
      <c r="E88" s="26">
        <f t="shared" si="8"/>
        <v>1</v>
      </c>
      <c r="F88" s="26">
        <v>1</v>
      </c>
      <c r="G88" s="26"/>
      <c r="H88" s="40">
        <v>1</v>
      </c>
      <c r="I88" s="23">
        <v>0.12</v>
      </c>
      <c r="J88" s="41"/>
      <c r="K88" s="41"/>
      <c r="L88" s="41"/>
      <c r="M88" s="41"/>
      <c r="N88" s="39"/>
    </row>
    <row r="89" spans="1:14" s="32" customFormat="1" ht="29.25" customHeight="1" x14ac:dyDescent="0.3">
      <c r="A89" s="36">
        <f t="shared" si="9"/>
        <v>4</v>
      </c>
      <c r="B89" s="194"/>
      <c r="C89" s="54" t="s">
        <v>327</v>
      </c>
      <c r="D89" s="26" t="s">
        <v>158</v>
      </c>
      <c r="E89" s="26">
        <f t="shared" si="8"/>
        <v>1</v>
      </c>
      <c r="F89" s="26">
        <v>1</v>
      </c>
      <c r="G89" s="26"/>
      <c r="H89" s="40">
        <v>1</v>
      </c>
      <c r="I89" s="23">
        <v>0.15</v>
      </c>
      <c r="J89" s="41"/>
      <c r="K89" s="41"/>
      <c r="L89" s="41"/>
      <c r="M89" s="41"/>
      <c r="N89" s="39"/>
    </row>
    <row r="90" spans="1:14" s="32" customFormat="1" ht="29.25" customHeight="1" x14ac:dyDescent="0.25">
      <c r="A90" s="36">
        <f t="shared" si="9"/>
        <v>5</v>
      </c>
      <c r="B90" s="194"/>
      <c r="C90" s="194" t="s">
        <v>159</v>
      </c>
      <c r="D90" s="26" t="s">
        <v>160</v>
      </c>
      <c r="E90" s="26">
        <f t="shared" si="8"/>
        <v>1</v>
      </c>
      <c r="F90" s="26">
        <v>1</v>
      </c>
      <c r="G90" s="26"/>
      <c r="H90" s="40">
        <v>1</v>
      </c>
      <c r="I90" s="23">
        <v>0.15</v>
      </c>
      <c r="J90" s="41"/>
      <c r="K90" s="41"/>
      <c r="L90" s="41"/>
      <c r="M90" s="41"/>
      <c r="N90" s="39"/>
    </row>
    <row r="91" spans="1:14" s="32" customFormat="1" ht="29.25" customHeight="1" x14ac:dyDescent="0.25">
      <c r="A91" s="36">
        <f t="shared" si="9"/>
        <v>6</v>
      </c>
      <c r="B91" s="194"/>
      <c r="C91" s="194"/>
      <c r="D91" s="26" t="s">
        <v>161</v>
      </c>
      <c r="E91" s="26">
        <f t="shared" si="8"/>
        <v>1</v>
      </c>
      <c r="F91" s="26">
        <v>1</v>
      </c>
      <c r="G91" s="26"/>
      <c r="H91" s="40">
        <v>1</v>
      </c>
      <c r="I91" s="23">
        <v>0.2</v>
      </c>
      <c r="J91" s="41"/>
      <c r="K91" s="41"/>
      <c r="L91" s="41"/>
      <c r="M91" s="41"/>
      <c r="N91" s="39"/>
    </row>
    <row r="92" spans="1:14" s="32" customFormat="1" ht="29.25" customHeight="1" x14ac:dyDescent="0.25">
      <c r="A92" s="36">
        <f t="shared" si="9"/>
        <v>7</v>
      </c>
      <c r="B92" s="194"/>
      <c r="C92" s="194"/>
      <c r="D92" s="26" t="s">
        <v>162</v>
      </c>
      <c r="E92" s="26">
        <f t="shared" si="8"/>
        <v>1</v>
      </c>
      <c r="F92" s="26">
        <v>1</v>
      </c>
      <c r="G92" s="26"/>
      <c r="H92" s="40">
        <v>1</v>
      </c>
      <c r="I92" s="23">
        <v>0.15</v>
      </c>
      <c r="J92" s="41"/>
      <c r="K92" s="41"/>
      <c r="L92" s="41"/>
      <c r="M92" s="41"/>
      <c r="N92" s="39"/>
    </row>
    <row r="93" spans="1:14" s="32" customFormat="1" ht="29.25" customHeight="1" x14ac:dyDescent="0.25">
      <c r="A93" s="36">
        <f t="shared" si="9"/>
        <v>8</v>
      </c>
      <c r="B93" s="194"/>
      <c r="C93" s="194"/>
      <c r="D93" s="26" t="s">
        <v>163</v>
      </c>
      <c r="E93" s="26">
        <f>+F93+G93</f>
        <v>1</v>
      </c>
      <c r="F93" s="26">
        <v>1</v>
      </c>
      <c r="G93" s="26"/>
      <c r="H93" s="40">
        <v>1</v>
      </c>
      <c r="I93" s="23">
        <v>0.15</v>
      </c>
      <c r="J93" s="41"/>
      <c r="K93" s="41"/>
      <c r="L93" s="41"/>
      <c r="M93" s="41"/>
      <c r="N93" s="39"/>
    </row>
    <row r="94" spans="1:14" s="32" customFormat="1" ht="29.25" customHeight="1" x14ac:dyDescent="0.25">
      <c r="A94" s="195" t="s">
        <v>63</v>
      </c>
      <c r="B94" s="195"/>
      <c r="C94" s="46">
        <v>5</v>
      </c>
      <c r="D94" s="46">
        <f>+E94</f>
        <v>8</v>
      </c>
      <c r="E94" s="46">
        <f>SUM(E86:E93)</f>
        <v>8</v>
      </c>
      <c r="F94" s="46">
        <f t="shared" ref="F94:I94" si="10">SUM(F86:F93)</f>
        <v>7</v>
      </c>
      <c r="G94" s="46">
        <f t="shared" si="10"/>
        <v>1</v>
      </c>
      <c r="H94" s="46">
        <f t="shared" si="10"/>
        <v>37</v>
      </c>
      <c r="I94" s="46">
        <f t="shared" si="10"/>
        <v>3.4699999999999998</v>
      </c>
      <c r="J94" s="46"/>
      <c r="K94" s="46"/>
      <c r="L94" s="46"/>
      <c r="M94" s="46"/>
      <c r="N94" s="46"/>
    </row>
    <row r="95" spans="1:14" s="32" customFormat="1" ht="29.25" customHeight="1" x14ac:dyDescent="0.25">
      <c r="A95" s="36">
        <v>1</v>
      </c>
      <c r="B95" s="198" t="s">
        <v>164</v>
      </c>
      <c r="C95" s="26" t="s">
        <v>165</v>
      </c>
      <c r="D95" s="26" t="s">
        <v>166</v>
      </c>
      <c r="E95" s="34">
        <f>+F95+G95+K95</f>
        <v>1</v>
      </c>
      <c r="F95" s="26">
        <v>1</v>
      </c>
      <c r="G95" s="26"/>
      <c r="H95" s="40">
        <v>1</v>
      </c>
      <c r="I95" s="23">
        <v>0.12</v>
      </c>
      <c r="J95" s="34"/>
      <c r="K95" s="41"/>
      <c r="L95" s="41"/>
      <c r="M95" s="41"/>
      <c r="N95" s="39"/>
    </row>
    <row r="96" spans="1:14" s="32" customFormat="1" ht="29.25" customHeight="1" x14ac:dyDescent="0.25">
      <c r="A96" s="36">
        <f>+A95+1</f>
        <v>2</v>
      </c>
      <c r="B96" s="198"/>
      <c r="C96" s="26" t="s">
        <v>167</v>
      </c>
      <c r="D96" s="26" t="s">
        <v>168</v>
      </c>
      <c r="E96" s="34">
        <f t="shared" ref="E96:E97" si="11">+F96+G96+K96</f>
        <v>1</v>
      </c>
      <c r="F96" s="26">
        <v>1</v>
      </c>
      <c r="G96" s="26"/>
      <c r="H96" s="40">
        <v>1</v>
      </c>
      <c r="I96" s="23">
        <v>0.12</v>
      </c>
      <c r="J96" s="31"/>
      <c r="K96" s="41"/>
      <c r="L96" s="41"/>
      <c r="M96" s="41"/>
      <c r="N96" s="39"/>
    </row>
    <row r="97" spans="1:14" s="32" customFormat="1" ht="29.25" customHeight="1" x14ac:dyDescent="0.25">
      <c r="A97" s="36">
        <f t="shared" ref="A97:A100" si="12">+A96+1</f>
        <v>3</v>
      </c>
      <c r="B97" s="198"/>
      <c r="C97" s="26" t="s">
        <v>169</v>
      </c>
      <c r="D97" s="26" t="s">
        <v>170</v>
      </c>
      <c r="E97" s="34">
        <f t="shared" si="11"/>
        <v>1</v>
      </c>
      <c r="F97" s="26">
        <v>1</v>
      </c>
      <c r="G97" s="26"/>
      <c r="H97" s="40">
        <v>1</v>
      </c>
      <c r="I97" s="23">
        <v>0.13</v>
      </c>
      <c r="J97" s="31"/>
      <c r="K97" s="41"/>
      <c r="L97" s="41"/>
      <c r="M97" s="41"/>
      <c r="N97" s="39"/>
    </row>
    <row r="98" spans="1:14" s="32" customFormat="1" ht="29.25" customHeight="1" x14ac:dyDescent="0.3">
      <c r="A98" s="36">
        <f t="shared" si="12"/>
        <v>4</v>
      </c>
      <c r="B98" s="198"/>
      <c r="C98" s="194" t="s">
        <v>171</v>
      </c>
      <c r="D98" s="31"/>
      <c r="E98" s="34"/>
      <c r="F98" s="26"/>
      <c r="G98" s="26"/>
      <c r="H98" s="40"/>
      <c r="I98" s="23"/>
      <c r="J98" s="55" t="s">
        <v>172</v>
      </c>
      <c r="K98" s="41">
        <v>1</v>
      </c>
      <c r="L98" s="41">
        <v>62</v>
      </c>
      <c r="M98" s="41">
        <v>30</v>
      </c>
      <c r="N98" s="39">
        <v>15</v>
      </c>
    </row>
    <row r="99" spans="1:14" s="32" customFormat="1" ht="29.25" customHeight="1" x14ac:dyDescent="0.3">
      <c r="A99" s="36">
        <f t="shared" si="12"/>
        <v>5</v>
      </c>
      <c r="B99" s="198"/>
      <c r="C99" s="194"/>
      <c r="D99" s="31"/>
      <c r="E99" s="34"/>
      <c r="F99" s="26"/>
      <c r="G99" s="26"/>
      <c r="H99" s="40"/>
      <c r="I99" s="23"/>
      <c r="J99" s="56" t="s">
        <v>173</v>
      </c>
      <c r="K99" s="41">
        <v>1</v>
      </c>
      <c r="L99" s="41">
        <v>72</v>
      </c>
      <c r="M99" s="41">
        <v>30</v>
      </c>
      <c r="N99" s="39">
        <v>15</v>
      </c>
    </row>
    <row r="100" spans="1:14" s="32" customFormat="1" ht="29.25" customHeight="1" x14ac:dyDescent="0.3">
      <c r="A100" s="36">
        <f t="shared" si="12"/>
        <v>6</v>
      </c>
      <c r="B100" s="198"/>
      <c r="C100" s="194"/>
      <c r="D100" s="31"/>
      <c r="E100" s="34"/>
      <c r="F100" s="26"/>
      <c r="G100" s="26"/>
      <c r="H100" s="40"/>
      <c r="I100" s="23"/>
      <c r="J100" s="56" t="s">
        <v>174</v>
      </c>
      <c r="K100" s="41">
        <v>1</v>
      </c>
      <c r="L100" s="41">
        <v>157</v>
      </c>
      <c r="M100" s="41">
        <v>30</v>
      </c>
      <c r="N100" s="39">
        <v>15</v>
      </c>
    </row>
    <row r="101" spans="1:14" s="32" customFormat="1" ht="29.25" customHeight="1" x14ac:dyDescent="0.25">
      <c r="A101" s="195" t="s">
        <v>63</v>
      </c>
      <c r="B101" s="195"/>
      <c r="C101" s="46">
        <v>4</v>
      </c>
      <c r="D101" s="46">
        <f>+E101</f>
        <v>3</v>
      </c>
      <c r="E101" s="46">
        <f>SUM(E95:E100)</f>
        <v>3</v>
      </c>
      <c r="F101" s="46">
        <f t="shared" ref="F101:N101" si="13">SUM(F95:F100)</f>
        <v>3</v>
      </c>
      <c r="G101" s="46">
        <f t="shared" si="13"/>
        <v>0</v>
      </c>
      <c r="H101" s="46">
        <f t="shared" si="13"/>
        <v>3</v>
      </c>
      <c r="I101" s="45">
        <f t="shared" si="13"/>
        <v>0.37</v>
      </c>
      <c r="J101" s="46">
        <f>+K101</f>
        <v>3</v>
      </c>
      <c r="K101" s="46">
        <f t="shared" si="13"/>
        <v>3</v>
      </c>
      <c r="L101" s="46">
        <v>3</v>
      </c>
      <c r="M101" s="46">
        <f t="shared" si="13"/>
        <v>90</v>
      </c>
      <c r="N101" s="45">
        <f t="shared" si="13"/>
        <v>45</v>
      </c>
    </row>
    <row r="102" spans="1:14" s="32" customFormat="1" ht="29.25" customHeight="1" x14ac:dyDescent="0.25">
      <c r="A102" s="36">
        <v>1</v>
      </c>
      <c r="B102" s="194" t="s">
        <v>175</v>
      </c>
      <c r="C102" s="197" t="s">
        <v>176</v>
      </c>
      <c r="D102" s="26" t="s">
        <v>177</v>
      </c>
      <c r="E102" s="30">
        <f>+F102+G102</f>
        <v>1</v>
      </c>
      <c r="F102" s="26"/>
      <c r="G102" s="26">
        <v>1</v>
      </c>
      <c r="H102" s="40">
        <v>30</v>
      </c>
      <c r="I102" s="23">
        <v>2.2999999999999998</v>
      </c>
      <c r="J102" s="41"/>
      <c r="K102" s="41"/>
      <c r="L102" s="41"/>
      <c r="M102" s="41"/>
      <c r="N102" s="39"/>
    </row>
    <row r="103" spans="1:14" s="32" customFormat="1" ht="29.25" customHeight="1" x14ac:dyDescent="0.25">
      <c r="A103" s="36">
        <f>+A102+1</f>
        <v>2</v>
      </c>
      <c r="B103" s="194"/>
      <c r="C103" s="197"/>
      <c r="D103" s="26" t="s">
        <v>178</v>
      </c>
      <c r="E103" s="30">
        <f t="shared" ref="E103:E116" si="14">+F103+G103</f>
        <v>1</v>
      </c>
      <c r="F103" s="26"/>
      <c r="G103" s="26">
        <v>1</v>
      </c>
      <c r="H103" s="40">
        <v>30</v>
      </c>
      <c r="I103" s="23">
        <v>2.4</v>
      </c>
      <c r="J103" s="41"/>
      <c r="K103" s="41"/>
      <c r="L103" s="41"/>
      <c r="M103" s="41"/>
      <c r="N103" s="39"/>
    </row>
    <row r="104" spans="1:14" s="32" customFormat="1" ht="29.25" customHeight="1" x14ac:dyDescent="0.25">
      <c r="A104" s="36">
        <f t="shared" ref="A104:A116" si="15">+A103+1</f>
        <v>3</v>
      </c>
      <c r="B104" s="194"/>
      <c r="C104" s="197"/>
      <c r="D104" s="26" t="s">
        <v>179</v>
      </c>
      <c r="E104" s="30">
        <f t="shared" si="14"/>
        <v>1</v>
      </c>
      <c r="F104" s="26"/>
      <c r="G104" s="26">
        <v>1</v>
      </c>
      <c r="H104" s="40">
        <v>30</v>
      </c>
      <c r="I104" s="23">
        <v>2</v>
      </c>
      <c r="J104" s="41"/>
      <c r="K104" s="41"/>
      <c r="L104" s="41"/>
      <c r="M104" s="41"/>
      <c r="N104" s="39"/>
    </row>
    <row r="105" spans="1:14" s="32" customFormat="1" ht="29.25" customHeight="1" x14ac:dyDescent="0.25">
      <c r="A105" s="36">
        <f t="shared" si="15"/>
        <v>4</v>
      </c>
      <c r="B105" s="194"/>
      <c r="C105" s="196" t="s">
        <v>180</v>
      </c>
      <c r="D105" s="26" t="s">
        <v>181</v>
      </c>
      <c r="E105" s="30">
        <f t="shared" si="14"/>
        <v>1</v>
      </c>
      <c r="F105" s="26"/>
      <c r="G105" s="26">
        <v>1</v>
      </c>
      <c r="H105" s="40">
        <v>30</v>
      </c>
      <c r="I105" s="23">
        <v>2.7</v>
      </c>
      <c r="J105" s="41"/>
      <c r="K105" s="41"/>
      <c r="L105" s="41"/>
      <c r="M105" s="41"/>
      <c r="N105" s="39"/>
    </row>
    <row r="106" spans="1:14" s="32" customFormat="1" ht="29.25" customHeight="1" x14ac:dyDescent="0.25">
      <c r="A106" s="36">
        <f t="shared" si="15"/>
        <v>5</v>
      </c>
      <c r="B106" s="194"/>
      <c r="C106" s="196"/>
      <c r="D106" s="26" t="s">
        <v>182</v>
      </c>
      <c r="E106" s="30">
        <f t="shared" si="14"/>
        <v>1</v>
      </c>
      <c r="F106" s="26"/>
      <c r="G106" s="26">
        <v>1</v>
      </c>
      <c r="H106" s="40">
        <v>30</v>
      </c>
      <c r="I106" s="23">
        <v>2.9</v>
      </c>
      <c r="J106" s="41"/>
      <c r="K106" s="41"/>
      <c r="L106" s="41"/>
      <c r="M106" s="41"/>
      <c r="N106" s="39"/>
    </row>
    <row r="107" spans="1:14" s="32" customFormat="1" ht="29.25" customHeight="1" x14ac:dyDescent="0.25">
      <c r="A107" s="36">
        <f t="shared" si="15"/>
        <v>6</v>
      </c>
      <c r="B107" s="194"/>
      <c r="C107" s="196"/>
      <c r="D107" s="26" t="s">
        <v>183</v>
      </c>
      <c r="E107" s="30">
        <f t="shared" si="14"/>
        <v>1</v>
      </c>
      <c r="F107" s="26">
        <v>1</v>
      </c>
      <c r="G107" s="26"/>
      <c r="H107" s="40">
        <v>1</v>
      </c>
      <c r="I107" s="23">
        <v>0.35</v>
      </c>
      <c r="J107" s="41"/>
      <c r="K107" s="41"/>
      <c r="L107" s="41"/>
      <c r="M107" s="41"/>
      <c r="N107" s="39"/>
    </row>
    <row r="108" spans="1:14" s="32" customFormat="1" ht="29.25" customHeight="1" x14ac:dyDescent="0.25">
      <c r="A108" s="36">
        <f t="shared" si="15"/>
        <v>7</v>
      </c>
      <c r="B108" s="194"/>
      <c r="C108" s="196" t="s">
        <v>184</v>
      </c>
      <c r="D108" s="26" t="s">
        <v>185</v>
      </c>
      <c r="E108" s="30">
        <f t="shared" si="14"/>
        <v>1</v>
      </c>
      <c r="F108" s="26"/>
      <c r="G108" s="26">
        <v>1</v>
      </c>
      <c r="H108" s="40">
        <v>30</v>
      </c>
      <c r="I108" s="23">
        <v>2.09</v>
      </c>
      <c r="J108" s="41"/>
      <c r="K108" s="41"/>
      <c r="L108" s="41"/>
      <c r="M108" s="41"/>
      <c r="N108" s="39"/>
    </row>
    <row r="109" spans="1:14" s="32" customFormat="1" ht="29.25" customHeight="1" x14ac:dyDescent="0.25">
      <c r="A109" s="36">
        <f t="shared" si="15"/>
        <v>8</v>
      </c>
      <c r="B109" s="194"/>
      <c r="C109" s="196"/>
      <c r="D109" s="26" t="s">
        <v>186</v>
      </c>
      <c r="E109" s="30">
        <f t="shared" si="14"/>
        <v>1</v>
      </c>
      <c r="F109" s="26"/>
      <c r="G109" s="26">
        <v>1</v>
      </c>
      <c r="H109" s="40">
        <v>30</v>
      </c>
      <c r="I109" s="23">
        <v>2.2799999999999998</v>
      </c>
      <c r="J109" s="41"/>
      <c r="K109" s="41"/>
      <c r="L109" s="41"/>
      <c r="M109" s="41"/>
      <c r="N109" s="39"/>
    </row>
    <row r="110" spans="1:14" s="32" customFormat="1" ht="29.25" customHeight="1" x14ac:dyDescent="0.25">
      <c r="A110" s="36">
        <f t="shared" si="15"/>
        <v>9</v>
      </c>
      <c r="B110" s="194"/>
      <c r="C110" s="196" t="s">
        <v>126</v>
      </c>
      <c r="D110" s="26" t="s">
        <v>187</v>
      </c>
      <c r="E110" s="30">
        <f t="shared" si="14"/>
        <v>1</v>
      </c>
      <c r="F110" s="26">
        <v>1</v>
      </c>
      <c r="G110" s="26"/>
      <c r="H110" s="40">
        <v>1</v>
      </c>
      <c r="I110" s="23">
        <v>0.23</v>
      </c>
      <c r="J110" s="41"/>
      <c r="K110" s="41"/>
      <c r="L110" s="41"/>
      <c r="M110" s="41"/>
      <c r="N110" s="39"/>
    </row>
    <row r="111" spans="1:14" s="32" customFormat="1" ht="29.25" customHeight="1" x14ac:dyDescent="0.25">
      <c r="A111" s="36">
        <f t="shared" si="15"/>
        <v>10</v>
      </c>
      <c r="B111" s="194"/>
      <c r="C111" s="196"/>
      <c r="D111" s="26" t="s">
        <v>188</v>
      </c>
      <c r="E111" s="30">
        <f t="shared" si="14"/>
        <v>1</v>
      </c>
      <c r="F111" s="26"/>
      <c r="G111" s="26">
        <v>1</v>
      </c>
      <c r="H111" s="40">
        <v>30</v>
      </c>
      <c r="I111" s="23">
        <v>1.2</v>
      </c>
      <c r="J111" s="41"/>
      <c r="K111" s="41"/>
      <c r="L111" s="41"/>
      <c r="M111" s="41"/>
      <c r="N111" s="39"/>
    </row>
    <row r="112" spans="1:14" s="32" customFormat="1" ht="29.25" customHeight="1" x14ac:dyDescent="0.25">
      <c r="A112" s="36">
        <f t="shared" si="15"/>
        <v>11</v>
      </c>
      <c r="B112" s="194"/>
      <c r="C112" s="30" t="s">
        <v>65</v>
      </c>
      <c r="D112" s="26" t="s">
        <v>189</v>
      </c>
      <c r="E112" s="30">
        <f t="shared" si="14"/>
        <v>1</v>
      </c>
      <c r="F112" s="26"/>
      <c r="G112" s="26">
        <v>1</v>
      </c>
      <c r="H112" s="40">
        <v>30</v>
      </c>
      <c r="I112" s="23">
        <v>0.8</v>
      </c>
      <c r="J112" s="41"/>
      <c r="K112" s="41"/>
      <c r="L112" s="41"/>
      <c r="M112" s="41"/>
      <c r="N112" s="39"/>
    </row>
    <row r="113" spans="1:14" s="32" customFormat="1" ht="29.25" customHeight="1" x14ac:dyDescent="0.25">
      <c r="A113" s="36">
        <f t="shared" si="15"/>
        <v>12</v>
      </c>
      <c r="B113" s="194"/>
      <c r="C113" s="196" t="s">
        <v>190</v>
      </c>
      <c r="D113" s="26" t="s">
        <v>191</v>
      </c>
      <c r="E113" s="30">
        <f t="shared" si="14"/>
        <v>1</v>
      </c>
      <c r="F113" s="26"/>
      <c r="G113" s="26">
        <v>1</v>
      </c>
      <c r="H113" s="40">
        <v>30</v>
      </c>
      <c r="I113" s="23">
        <v>1.8</v>
      </c>
      <c r="J113" s="41"/>
      <c r="K113" s="41"/>
      <c r="L113" s="41"/>
      <c r="M113" s="41"/>
      <c r="N113" s="39"/>
    </row>
    <row r="114" spans="1:14" s="32" customFormat="1" ht="29.25" customHeight="1" x14ac:dyDescent="0.25">
      <c r="A114" s="36">
        <f t="shared" si="15"/>
        <v>13</v>
      </c>
      <c r="B114" s="194"/>
      <c r="C114" s="196"/>
      <c r="D114" s="26" t="s">
        <v>192</v>
      </c>
      <c r="E114" s="30">
        <f t="shared" si="14"/>
        <v>1</v>
      </c>
      <c r="F114" s="26"/>
      <c r="G114" s="26">
        <v>1</v>
      </c>
      <c r="H114" s="40">
        <v>30</v>
      </c>
      <c r="I114" s="23">
        <v>1.5</v>
      </c>
      <c r="J114" s="41"/>
      <c r="K114" s="41"/>
      <c r="L114" s="41"/>
      <c r="M114" s="41"/>
      <c r="N114" s="39"/>
    </row>
    <row r="115" spans="1:14" s="32" customFormat="1" ht="29.25" customHeight="1" x14ac:dyDescent="0.25">
      <c r="A115" s="36">
        <f t="shared" si="15"/>
        <v>14</v>
      </c>
      <c r="B115" s="194"/>
      <c r="C115" s="196" t="s">
        <v>193</v>
      </c>
      <c r="D115" s="26" t="s">
        <v>194</v>
      </c>
      <c r="E115" s="30">
        <f t="shared" si="14"/>
        <v>1</v>
      </c>
      <c r="F115" s="26"/>
      <c r="G115" s="26">
        <v>1</v>
      </c>
      <c r="H115" s="40">
        <v>30</v>
      </c>
      <c r="I115" s="23">
        <v>1.2</v>
      </c>
      <c r="J115" s="41"/>
      <c r="K115" s="41"/>
      <c r="L115" s="41"/>
      <c r="M115" s="41"/>
      <c r="N115" s="39"/>
    </row>
    <row r="116" spans="1:14" s="32" customFormat="1" ht="29.25" customHeight="1" x14ac:dyDescent="0.25">
      <c r="A116" s="36">
        <f t="shared" si="15"/>
        <v>15</v>
      </c>
      <c r="B116" s="194"/>
      <c r="C116" s="196"/>
      <c r="D116" s="26" t="s">
        <v>195</v>
      </c>
      <c r="E116" s="30">
        <f t="shared" si="14"/>
        <v>1</v>
      </c>
      <c r="F116" s="26"/>
      <c r="G116" s="26">
        <v>1</v>
      </c>
      <c r="H116" s="40">
        <v>30</v>
      </c>
      <c r="I116" s="23">
        <v>1.2</v>
      </c>
      <c r="J116" s="41"/>
      <c r="K116" s="41"/>
      <c r="L116" s="41"/>
      <c r="M116" s="41"/>
      <c r="N116" s="39"/>
    </row>
    <row r="117" spans="1:14" s="32" customFormat="1" ht="29.25" customHeight="1" x14ac:dyDescent="0.25">
      <c r="A117" s="195" t="s">
        <v>63</v>
      </c>
      <c r="B117" s="195"/>
      <c r="C117" s="46">
        <v>7</v>
      </c>
      <c r="D117" s="46">
        <f>+E117</f>
        <v>15</v>
      </c>
      <c r="E117" s="46">
        <f t="shared" ref="E117:G117" si="16">SUM(E102:E116)</f>
        <v>15</v>
      </c>
      <c r="F117" s="46">
        <f t="shared" si="16"/>
        <v>2</v>
      </c>
      <c r="G117" s="46">
        <f t="shared" si="16"/>
        <v>13</v>
      </c>
      <c r="H117" s="46">
        <f>SUM(H102:H116)</f>
        <v>392</v>
      </c>
      <c r="I117" s="45">
        <f>SUM(I102:I116)</f>
        <v>24.95</v>
      </c>
      <c r="J117" s="46"/>
      <c r="K117" s="46"/>
      <c r="L117" s="46"/>
      <c r="M117" s="46"/>
      <c r="N117" s="46"/>
    </row>
    <row r="118" spans="1:14" s="32" customFormat="1" ht="29.25" customHeight="1" x14ac:dyDescent="0.25">
      <c r="A118" s="36">
        <v>1</v>
      </c>
      <c r="B118" s="194" t="s">
        <v>196</v>
      </c>
      <c r="C118" s="26" t="s">
        <v>329</v>
      </c>
      <c r="D118" s="26" t="s">
        <v>328</v>
      </c>
      <c r="E118" s="36">
        <v>1</v>
      </c>
      <c r="F118" s="36">
        <v>1</v>
      </c>
      <c r="G118" s="36"/>
      <c r="H118" s="36">
        <v>1</v>
      </c>
      <c r="I118" s="44">
        <v>0.12</v>
      </c>
      <c r="J118" s="46"/>
      <c r="K118" s="46"/>
      <c r="L118" s="46"/>
      <c r="M118" s="46"/>
      <c r="N118" s="46"/>
    </row>
    <row r="119" spans="1:14" s="32" customFormat="1" ht="29.25" customHeight="1" x14ac:dyDescent="0.25">
      <c r="A119" s="36">
        <f>+A118+1</f>
        <v>2</v>
      </c>
      <c r="B119" s="194"/>
      <c r="C119" s="194" t="s">
        <v>197</v>
      </c>
      <c r="D119" s="26" t="s">
        <v>198</v>
      </c>
      <c r="E119" s="26">
        <f>+F119+G119</f>
        <v>1</v>
      </c>
      <c r="F119" s="26"/>
      <c r="G119" s="26">
        <v>1</v>
      </c>
      <c r="H119" s="40">
        <v>30</v>
      </c>
      <c r="I119" s="23">
        <v>1.8</v>
      </c>
      <c r="J119" s="41"/>
      <c r="K119" s="41"/>
      <c r="L119" s="41"/>
      <c r="M119" s="41"/>
      <c r="N119" s="39"/>
    </row>
    <row r="120" spans="1:14" s="32" customFormat="1" ht="29.25" customHeight="1" x14ac:dyDescent="0.25">
      <c r="A120" s="36">
        <f>+A119+1</f>
        <v>3</v>
      </c>
      <c r="B120" s="194"/>
      <c r="C120" s="194"/>
      <c r="D120" s="26" t="s">
        <v>199</v>
      </c>
      <c r="E120" s="26">
        <f t="shared" ref="E120:E130" si="17">+F120+G120</f>
        <v>1</v>
      </c>
      <c r="F120" s="26"/>
      <c r="G120" s="26">
        <v>1</v>
      </c>
      <c r="H120" s="40">
        <v>30</v>
      </c>
      <c r="I120" s="23">
        <v>1.8</v>
      </c>
      <c r="J120" s="41"/>
      <c r="K120" s="41"/>
      <c r="L120" s="41"/>
      <c r="M120" s="41"/>
      <c r="N120" s="39"/>
    </row>
    <row r="121" spans="1:14" s="32" customFormat="1" ht="29.25" customHeight="1" x14ac:dyDescent="0.25">
      <c r="A121" s="36">
        <f t="shared" ref="A121:A130" si="18">+A120+1</f>
        <v>4</v>
      </c>
      <c r="B121" s="194"/>
      <c r="C121" s="194"/>
      <c r="D121" s="26" t="s">
        <v>200</v>
      </c>
      <c r="E121" s="26">
        <f t="shared" si="17"/>
        <v>1</v>
      </c>
      <c r="F121" s="26"/>
      <c r="G121" s="26">
        <v>1</v>
      </c>
      <c r="H121" s="40">
        <v>30</v>
      </c>
      <c r="I121" s="23">
        <v>1.8</v>
      </c>
      <c r="J121" s="41"/>
      <c r="K121" s="41"/>
      <c r="L121" s="41"/>
      <c r="M121" s="41"/>
      <c r="N121" s="39"/>
    </row>
    <row r="122" spans="1:14" s="32" customFormat="1" ht="29.25" customHeight="1" x14ac:dyDescent="0.25">
      <c r="A122" s="36">
        <f t="shared" si="18"/>
        <v>5</v>
      </c>
      <c r="B122" s="194"/>
      <c r="C122" s="194"/>
      <c r="D122" s="26" t="s">
        <v>201</v>
      </c>
      <c r="E122" s="26">
        <f t="shared" si="17"/>
        <v>1</v>
      </c>
      <c r="F122" s="26"/>
      <c r="G122" s="26">
        <v>1</v>
      </c>
      <c r="H122" s="40">
        <v>30</v>
      </c>
      <c r="I122" s="23">
        <v>1.8</v>
      </c>
      <c r="J122" s="41"/>
      <c r="K122" s="41"/>
      <c r="L122" s="41"/>
      <c r="M122" s="41"/>
      <c r="N122" s="39"/>
    </row>
    <row r="123" spans="1:14" s="32" customFormat="1" ht="29.25" customHeight="1" x14ac:dyDescent="0.25">
      <c r="A123" s="36">
        <f t="shared" si="18"/>
        <v>6</v>
      </c>
      <c r="B123" s="194"/>
      <c r="C123" s="194"/>
      <c r="D123" s="26" t="s">
        <v>202</v>
      </c>
      <c r="E123" s="26">
        <f t="shared" si="17"/>
        <v>1</v>
      </c>
      <c r="F123" s="26"/>
      <c r="G123" s="26">
        <v>1</v>
      </c>
      <c r="H123" s="40">
        <v>30</v>
      </c>
      <c r="I123" s="23">
        <v>1.8</v>
      </c>
      <c r="J123" s="41"/>
      <c r="K123" s="41"/>
      <c r="L123" s="41"/>
      <c r="M123" s="41"/>
      <c r="N123" s="39"/>
    </row>
    <row r="124" spans="1:14" s="32" customFormat="1" ht="29.25" customHeight="1" x14ac:dyDescent="0.25">
      <c r="A124" s="36">
        <f t="shared" si="18"/>
        <v>7</v>
      </c>
      <c r="B124" s="194"/>
      <c r="C124" s="194" t="s">
        <v>197</v>
      </c>
      <c r="D124" s="26" t="s">
        <v>203</v>
      </c>
      <c r="E124" s="26">
        <f t="shared" si="17"/>
        <v>1</v>
      </c>
      <c r="F124" s="26"/>
      <c r="G124" s="26">
        <v>1</v>
      </c>
      <c r="H124" s="40">
        <v>30</v>
      </c>
      <c r="I124" s="23">
        <v>1.8</v>
      </c>
      <c r="J124" s="41"/>
      <c r="K124" s="41"/>
      <c r="L124" s="41"/>
      <c r="M124" s="41"/>
      <c r="N124" s="39"/>
    </row>
    <row r="125" spans="1:14" s="32" customFormat="1" ht="29.25" customHeight="1" x14ac:dyDescent="0.25">
      <c r="A125" s="36">
        <f t="shared" si="18"/>
        <v>8</v>
      </c>
      <c r="B125" s="194"/>
      <c r="C125" s="194"/>
      <c r="D125" s="26" t="s">
        <v>204</v>
      </c>
      <c r="E125" s="26">
        <f t="shared" si="17"/>
        <v>1</v>
      </c>
      <c r="F125" s="26"/>
      <c r="G125" s="26">
        <v>1</v>
      </c>
      <c r="H125" s="40">
        <v>30</v>
      </c>
      <c r="I125" s="23">
        <v>1.8</v>
      </c>
      <c r="J125" s="41"/>
      <c r="K125" s="41"/>
      <c r="L125" s="41"/>
      <c r="M125" s="41"/>
      <c r="N125" s="39"/>
    </row>
    <row r="126" spans="1:14" s="32" customFormat="1" ht="29.25" customHeight="1" x14ac:dyDescent="0.25">
      <c r="A126" s="36">
        <f t="shared" si="18"/>
        <v>9</v>
      </c>
      <c r="B126" s="194"/>
      <c r="C126" s="194"/>
      <c r="D126" s="26" t="s">
        <v>205</v>
      </c>
      <c r="E126" s="26">
        <f t="shared" si="17"/>
        <v>1</v>
      </c>
      <c r="F126" s="26"/>
      <c r="G126" s="26">
        <v>1</v>
      </c>
      <c r="H126" s="40">
        <v>30</v>
      </c>
      <c r="I126" s="23">
        <v>1.8</v>
      </c>
      <c r="J126" s="41"/>
      <c r="K126" s="41"/>
      <c r="L126" s="41"/>
      <c r="M126" s="41"/>
      <c r="N126" s="39"/>
    </row>
    <row r="127" spans="1:14" s="32" customFormat="1" ht="29.25" customHeight="1" x14ac:dyDescent="0.25">
      <c r="A127" s="36">
        <f t="shared" si="18"/>
        <v>10</v>
      </c>
      <c r="B127" s="194"/>
      <c r="C127" s="194"/>
      <c r="D127" s="26" t="s">
        <v>206</v>
      </c>
      <c r="E127" s="26">
        <f t="shared" si="17"/>
        <v>1</v>
      </c>
      <c r="F127" s="26"/>
      <c r="G127" s="26">
        <v>1</v>
      </c>
      <c r="H127" s="40">
        <v>30</v>
      </c>
      <c r="I127" s="23">
        <v>1.8</v>
      </c>
      <c r="J127" s="41"/>
      <c r="K127" s="41"/>
      <c r="L127" s="41"/>
      <c r="M127" s="41"/>
      <c r="N127" s="39"/>
    </row>
    <row r="128" spans="1:14" s="32" customFormat="1" ht="29.25" customHeight="1" x14ac:dyDescent="0.25">
      <c r="A128" s="36">
        <f t="shared" si="18"/>
        <v>11</v>
      </c>
      <c r="B128" s="194"/>
      <c r="C128" s="194"/>
      <c r="D128" s="26" t="s">
        <v>207</v>
      </c>
      <c r="E128" s="26">
        <f t="shared" si="17"/>
        <v>1</v>
      </c>
      <c r="F128" s="26"/>
      <c r="G128" s="26">
        <v>1</v>
      </c>
      <c r="H128" s="40">
        <v>30</v>
      </c>
      <c r="I128" s="23">
        <v>1.8</v>
      </c>
      <c r="J128" s="41"/>
      <c r="K128" s="41"/>
      <c r="L128" s="41"/>
      <c r="M128" s="41"/>
      <c r="N128" s="39"/>
    </row>
    <row r="129" spans="1:14" s="32" customFormat="1" ht="29.25" customHeight="1" x14ac:dyDescent="0.25">
      <c r="A129" s="36">
        <f t="shared" si="18"/>
        <v>12</v>
      </c>
      <c r="B129" s="194"/>
      <c r="C129" s="194"/>
      <c r="D129" s="26" t="s">
        <v>208</v>
      </c>
      <c r="E129" s="26">
        <f t="shared" si="17"/>
        <v>1</v>
      </c>
      <c r="F129" s="26"/>
      <c r="G129" s="26">
        <v>1</v>
      </c>
      <c r="H129" s="40">
        <v>30</v>
      </c>
      <c r="I129" s="23">
        <v>1.8</v>
      </c>
      <c r="J129" s="41"/>
      <c r="K129" s="41"/>
      <c r="L129" s="41"/>
      <c r="M129" s="41"/>
      <c r="N129" s="39"/>
    </row>
    <row r="130" spans="1:14" s="32" customFormat="1" ht="29.25" customHeight="1" x14ac:dyDescent="0.25">
      <c r="A130" s="36">
        <f t="shared" si="18"/>
        <v>13</v>
      </c>
      <c r="B130" s="194"/>
      <c r="C130" s="26" t="s">
        <v>209</v>
      </c>
      <c r="D130" s="26" t="s">
        <v>210</v>
      </c>
      <c r="E130" s="26">
        <f t="shared" si="17"/>
        <v>1</v>
      </c>
      <c r="F130" s="26">
        <v>1</v>
      </c>
      <c r="G130" s="26"/>
      <c r="H130" s="40">
        <v>1</v>
      </c>
      <c r="I130" s="23">
        <v>0.2</v>
      </c>
      <c r="J130" s="41"/>
      <c r="K130" s="41"/>
      <c r="L130" s="41"/>
      <c r="M130" s="41"/>
      <c r="N130" s="39"/>
    </row>
    <row r="131" spans="1:14" s="32" customFormat="1" ht="29.25" customHeight="1" x14ac:dyDescent="0.25">
      <c r="A131" s="195" t="s">
        <v>63</v>
      </c>
      <c r="B131" s="195"/>
      <c r="C131" s="46">
        <v>3</v>
      </c>
      <c r="D131" s="46">
        <f>+E131</f>
        <v>13</v>
      </c>
      <c r="E131" s="46">
        <f>SUM(E118:E130)</f>
        <v>13</v>
      </c>
      <c r="F131" s="46">
        <f t="shared" ref="F131:I131" si="19">SUM(F118:F130)</f>
        <v>2</v>
      </c>
      <c r="G131" s="46">
        <f t="shared" si="19"/>
        <v>11</v>
      </c>
      <c r="H131" s="46">
        <f t="shared" si="19"/>
        <v>332</v>
      </c>
      <c r="I131" s="46">
        <f t="shared" si="19"/>
        <v>20.12</v>
      </c>
      <c r="J131" s="46"/>
      <c r="K131" s="46"/>
      <c r="L131" s="46"/>
      <c r="M131" s="46"/>
      <c r="N131" s="46"/>
    </row>
    <row r="132" spans="1:14" s="32" customFormat="1" ht="29.25" customHeight="1" x14ac:dyDescent="0.25">
      <c r="A132" s="36">
        <v>1</v>
      </c>
      <c r="B132" s="194" t="s">
        <v>211</v>
      </c>
      <c r="C132" s="194" t="s">
        <v>211</v>
      </c>
      <c r="D132" s="26" t="s">
        <v>212</v>
      </c>
      <c r="E132" s="26">
        <f t="shared" ref="E132:E149" si="20">+F132+G132</f>
        <v>1</v>
      </c>
      <c r="F132" s="26">
        <v>1</v>
      </c>
      <c r="G132" s="26"/>
      <c r="H132" s="40">
        <v>1</v>
      </c>
      <c r="I132" s="23">
        <v>0.25</v>
      </c>
      <c r="J132" s="41"/>
      <c r="K132" s="41"/>
      <c r="L132" s="41"/>
      <c r="M132" s="41"/>
      <c r="N132" s="39"/>
    </row>
    <row r="133" spans="1:14" s="32" customFormat="1" ht="29.25" customHeight="1" x14ac:dyDescent="0.25">
      <c r="A133" s="36">
        <f>+A132+1</f>
        <v>2</v>
      </c>
      <c r="B133" s="194"/>
      <c r="C133" s="194"/>
      <c r="D133" s="26" t="s">
        <v>213</v>
      </c>
      <c r="E133" s="26">
        <f t="shared" si="20"/>
        <v>1</v>
      </c>
      <c r="F133" s="26">
        <v>1</v>
      </c>
      <c r="G133" s="26"/>
      <c r="H133" s="40">
        <v>1</v>
      </c>
      <c r="I133" s="23">
        <v>0.15</v>
      </c>
      <c r="J133" s="41"/>
      <c r="K133" s="41"/>
      <c r="L133" s="41"/>
      <c r="M133" s="41"/>
      <c r="N133" s="39"/>
    </row>
    <row r="134" spans="1:14" s="32" customFormat="1" ht="29.25" customHeight="1" x14ac:dyDescent="0.25">
      <c r="A134" s="36">
        <f t="shared" ref="A134:A149" si="21">+A133+1</f>
        <v>3</v>
      </c>
      <c r="B134" s="194"/>
      <c r="C134" s="194"/>
      <c r="D134" s="26" t="s">
        <v>214</v>
      </c>
      <c r="E134" s="26">
        <f t="shared" si="20"/>
        <v>1</v>
      </c>
      <c r="F134" s="26"/>
      <c r="G134" s="26">
        <v>1</v>
      </c>
      <c r="H134" s="40">
        <v>30</v>
      </c>
      <c r="I134" s="23">
        <v>6.5</v>
      </c>
      <c r="J134" s="41"/>
      <c r="K134" s="41"/>
      <c r="L134" s="41"/>
      <c r="M134" s="41"/>
      <c r="N134" s="39"/>
    </row>
    <row r="135" spans="1:14" s="32" customFormat="1" ht="29.25" customHeight="1" x14ac:dyDescent="0.25">
      <c r="A135" s="36">
        <f t="shared" si="21"/>
        <v>4</v>
      </c>
      <c r="B135" s="194"/>
      <c r="C135" s="194"/>
      <c r="D135" s="26" t="s">
        <v>215</v>
      </c>
      <c r="E135" s="26">
        <f t="shared" si="20"/>
        <v>1</v>
      </c>
      <c r="F135" s="26"/>
      <c r="G135" s="26">
        <v>1</v>
      </c>
      <c r="H135" s="40">
        <v>30</v>
      </c>
      <c r="I135" s="23">
        <v>10</v>
      </c>
      <c r="J135" s="41"/>
      <c r="K135" s="41"/>
      <c r="L135" s="41"/>
      <c r="M135" s="41"/>
      <c r="N135" s="39"/>
    </row>
    <row r="136" spans="1:14" s="32" customFormat="1" ht="29.25" customHeight="1" x14ac:dyDescent="0.25">
      <c r="A136" s="36">
        <f t="shared" si="21"/>
        <v>5</v>
      </c>
      <c r="B136" s="194"/>
      <c r="C136" s="194"/>
      <c r="D136" s="26" t="s">
        <v>330</v>
      </c>
      <c r="E136" s="26">
        <f t="shared" si="20"/>
        <v>1</v>
      </c>
      <c r="F136" s="26"/>
      <c r="G136" s="26">
        <v>1</v>
      </c>
      <c r="H136" s="40">
        <v>35</v>
      </c>
      <c r="I136" s="23">
        <v>12.3</v>
      </c>
      <c r="J136" s="41"/>
      <c r="K136" s="41"/>
      <c r="L136" s="41"/>
      <c r="M136" s="41"/>
      <c r="N136" s="39"/>
    </row>
    <row r="137" spans="1:14" s="32" customFormat="1" ht="29.25" customHeight="1" x14ac:dyDescent="0.25">
      <c r="A137" s="36">
        <f t="shared" si="21"/>
        <v>6</v>
      </c>
      <c r="B137" s="194"/>
      <c r="C137" s="194"/>
      <c r="D137" s="26" t="s">
        <v>331</v>
      </c>
      <c r="E137" s="26">
        <f t="shared" si="20"/>
        <v>1</v>
      </c>
      <c r="F137" s="26"/>
      <c r="G137" s="26">
        <v>1</v>
      </c>
      <c r="H137" s="40">
        <v>30</v>
      </c>
      <c r="I137" s="23">
        <v>30</v>
      </c>
      <c r="J137" s="41"/>
      <c r="K137" s="41"/>
      <c r="L137" s="41"/>
      <c r="M137" s="41"/>
      <c r="N137" s="39"/>
    </row>
    <row r="138" spans="1:14" s="32" customFormat="1" ht="29.25" customHeight="1" x14ac:dyDescent="0.25">
      <c r="A138" s="36">
        <f t="shared" si="21"/>
        <v>7</v>
      </c>
      <c r="B138" s="194"/>
      <c r="C138" s="194"/>
      <c r="D138" s="26" t="s">
        <v>332</v>
      </c>
      <c r="E138" s="26">
        <f t="shared" si="20"/>
        <v>1</v>
      </c>
      <c r="F138" s="26"/>
      <c r="G138" s="26">
        <v>1</v>
      </c>
      <c r="H138" s="40">
        <v>40</v>
      </c>
      <c r="I138" s="23">
        <v>10.65</v>
      </c>
      <c r="J138" s="41"/>
      <c r="K138" s="41"/>
      <c r="L138" s="41"/>
      <c r="M138" s="41"/>
      <c r="N138" s="39"/>
    </row>
    <row r="139" spans="1:14" s="32" customFormat="1" ht="29.25" customHeight="1" x14ac:dyDescent="0.25">
      <c r="A139" s="36">
        <f t="shared" si="21"/>
        <v>8</v>
      </c>
      <c r="B139" s="194"/>
      <c r="C139" s="194" t="s">
        <v>333</v>
      </c>
      <c r="D139" s="26" t="s">
        <v>334</v>
      </c>
      <c r="E139" s="26">
        <f t="shared" si="20"/>
        <v>1</v>
      </c>
      <c r="F139" s="26"/>
      <c r="G139" s="26">
        <v>1</v>
      </c>
      <c r="H139" s="40">
        <v>30</v>
      </c>
      <c r="I139" s="23">
        <v>12.3</v>
      </c>
      <c r="J139" s="41"/>
      <c r="K139" s="41"/>
      <c r="L139" s="41"/>
      <c r="M139" s="41"/>
      <c r="N139" s="39"/>
    </row>
    <row r="140" spans="1:14" s="32" customFormat="1" ht="29.25" customHeight="1" x14ac:dyDescent="0.25">
      <c r="A140" s="36">
        <f t="shared" si="21"/>
        <v>9</v>
      </c>
      <c r="B140" s="194"/>
      <c r="C140" s="194"/>
      <c r="D140" s="26" t="s">
        <v>335</v>
      </c>
      <c r="E140" s="26">
        <f t="shared" si="20"/>
        <v>1</v>
      </c>
      <c r="F140" s="26"/>
      <c r="G140" s="26">
        <v>1</v>
      </c>
      <c r="H140" s="40">
        <v>30</v>
      </c>
      <c r="I140" s="23">
        <v>15.3</v>
      </c>
      <c r="J140" s="41"/>
      <c r="K140" s="41"/>
      <c r="L140" s="41"/>
      <c r="M140" s="41"/>
      <c r="N140" s="39"/>
    </row>
    <row r="141" spans="1:14" s="32" customFormat="1" ht="29.25" customHeight="1" x14ac:dyDescent="0.25">
      <c r="A141" s="36">
        <f t="shared" si="21"/>
        <v>10</v>
      </c>
      <c r="B141" s="194"/>
      <c r="C141" s="194" t="s">
        <v>336</v>
      </c>
      <c r="D141" s="26" t="s">
        <v>337</v>
      </c>
      <c r="E141" s="26">
        <f t="shared" si="20"/>
        <v>1</v>
      </c>
      <c r="F141" s="26"/>
      <c r="G141" s="26">
        <v>1</v>
      </c>
      <c r="H141" s="40">
        <v>30</v>
      </c>
      <c r="I141" s="23">
        <v>10.3</v>
      </c>
      <c r="J141" s="41"/>
      <c r="K141" s="41"/>
      <c r="L141" s="41"/>
      <c r="M141" s="41"/>
      <c r="N141" s="39"/>
    </row>
    <row r="142" spans="1:14" s="32" customFormat="1" ht="29.25" customHeight="1" x14ac:dyDescent="0.25">
      <c r="A142" s="36">
        <f t="shared" si="21"/>
        <v>11</v>
      </c>
      <c r="B142" s="194"/>
      <c r="C142" s="194"/>
      <c r="D142" s="26" t="s">
        <v>338</v>
      </c>
      <c r="E142" s="26">
        <f t="shared" si="20"/>
        <v>1</v>
      </c>
      <c r="F142" s="26"/>
      <c r="G142" s="26">
        <v>1</v>
      </c>
      <c r="H142" s="40">
        <v>30</v>
      </c>
      <c r="I142" s="23">
        <v>10.3</v>
      </c>
      <c r="J142" s="41"/>
      <c r="K142" s="41"/>
      <c r="L142" s="41"/>
      <c r="M142" s="41"/>
      <c r="N142" s="39"/>
    </row>
    <row r="143" spans="1:14" s="32" customFormat="1" ht="29.25" customHeight="1" x14ac:dyDescent="0.25">
      <c r="A143" s="36">
        <f t="shared" si="21"/>
        <v>12</v>
      </c>
      <c r="B143" s="194"/>
      <c r="C143" s="194"/>
      <c r="D143" s="26" t="s">
        <v>339</v>
      </c>
      <c r="E143" s="26">
        <f t="shared" si="20"/>
        <v>1</v>
      </c>
      <c r="F143" s="26"/>
      <c r="G143" s="26">
        <v>1</v>
      </c>
      <c r="H143" s="40">
        <v>30</v>
      </c>
      <c r="I143" s="23">
        <v>15.3</v>
      </c>
      <c r="J143" s="41"/>
      <c r="K143" s="41"/>
      <c r="L143" s="41"/>
      <c r="M143" s="41"/>
      <c r="N143" s="39"/>
    </row>
    <row r="144" spans="1:14" s="32" customFormat="1" ht="29.25" customHeight="1" x14ac:dyDescent="0.25">
      <c r="A144" s="36">
        <f t="shared" si="21"/>
        <v>13</v>
      </c>
      <c r="B144" s="194"/>
      <c r="C144" s="194"/>
      <c r="D144" s="26" t="s">
        <v>340</v>
      </c>
      <c r="E144" s="26">
        <f t="shared" si="20"/>
        <v>1</v>
      </c>
      <c r="F144" s="26"/>
      <c r="G144" s="26">
        <v>1</v>
      </c>
      <c r="H144" s="40">
        <v>30</v>
      </c>
      <c r="I144" s="23">
        <v>12.5</v>
      </c>
      <c r="J144" s="41"/>
      <c r="K144" s="41"/>
      <c r="L144" s="41"/>
      <c r="M144" s="41"/>
      <c r="N144" s="39"/>
    </row>
    <row r="145" spans="1:14" s="32" customFormat="1" ht="29.25" customHeight="1" x14ac:dyDescent="0.25">
      <c r="A145" s="36">
        <f t="shared" si="21"/>
        <v>14</v>
      </c>
      <c r="B145" s="194"/>
      <c r="C145" s="194"/>
      <c r="D145" s="26" t="s">
        <v>341</v>
      </c>
      <c r="E145" s="26">
        <f t="shared" si="20"/>
        <v>1</v>
      </c>
      <c r="F145" s="26"/>
      <c r="G145" s="26">
        <v>1</v>
      </c>
      <c r="H145" s="40">
        <v>30</v>
      </c>
      <c r="I145" s="23">
        <v>15.6</v>
      </c>
      <c r="J145" s="41"/>
      <c r="K145" s="41"/>
      <c r="L145" s="41"/>
      <c r="M145" s="41"/>
      <c r="N145" s="39"/>
    </row>
    <row r="146" spans="1:14" s="32" customFormat="1" ht="29.25" customHeight="1" x14ac:dyDescent="0.25">
      <c r="A146" s="36">
        <f t="shared" si="21"/>
        <v>15</v>
      </c>
      <c r="B146" s="194"/>
      <c r="C146" s="194" t="s">
        <v>218</v>
      </c>
      <c r="D146" s="26" t="s">
        <v>342</v>
      </c>
      <c r="E146" s="26">
        <f t="shared" si="20"/>
        <v>1</v>
      </c>
      <c r="F146" s="26"/>
      <c r="G146" s="26">
        <v>1</v>
      </c>
      <c r="H146" s="40">
        <v>30</v>
      </c>
      <c r="I146" s="23">
        <v>11.2</v>
      </c>
      <c r="J146" s="41"/>
      <c r="K146" s="41"/>
      <c r="L146" s="41"/>
      <c r="M146" s="41"/>
      <c r="N146" s="39"/>
    </row>
    <row r="147" spans="1:14" s="32" customFormat="1" ht="29.25" customHeight="1" x14ac:dyDescent="0.25">
      <c r="A147" s="36">
        <f t="shared" si="21"/>
        <v>16</v>
      </c>
      <c r="B147" s="194"/>
      <c r="C147" s="194"/>
      <c r="D147" s="26" t="s">
        <v>219</v>
      </c>
      <c r="E147" s="26">
        <f t="shared" si="20"/>
        <v>1</v>
      </c>
      <c r="F147" s="26"/>
      <c r="G147" s="26">
        <v>1</v>
      </c>
      <c r="H147" s="40">
        <v>30</v>
      </c>
      <c r="I147" s="23">
        <v>7.1</v>
      </c>
      <c r="J147" s="41"/>
      <c r="K147" s="41"/>
      <c r="L147" s="41"/>
      <c r="M147" s="41"/>
      <c r="N147" s="39"/>
    </row>
    <row r="148" spans="1:14" s="32" customFormat="1" ht="29.25" customHeight="1" x14ac:dyDescent="0.25">
      <c r="A148" s="36">
        <f t="shared" si="21"/>
        <v>17</v>
      </c>
      <c r="B148" s="194"/>
      <c r="C148" s="26" t="s">
        <v>216</v>
      </c>
      <c r="D148" s="26" t="s">
        <v>217</v>
      </c>
      <c r="E148" s="26">
        <f t="shared" si="20"/>
        <v>1</v>
      </c>
      <c r="F148" s="26"/>
      <c r="G148" s="26">
        <v>1</v>
      </c>
      <c r="H148" s="40">
        <v>30</v>
      </c>
      <c r="I148" s="23">
        <v>6.3</v>
      </c>
      <c r="J148" s="41"/>
      <c r="K148" s="41"/>
      <c r="L148" s="41"/>
      <c r="M148" s="41"/>
      <c r="N148" s="39"/>
    </row>
    <row r="149" spans="1:14" s="32" customFormat="1" ht="29.25" customHeight="1" x14ac:dyDescent="0.25">
      <c r="A149" s="36">
        <f t="shared" si="21"/>
        <v>18</v>
      </c>
      <c r="B149" s="194"/>
      <c r="C149" s="26" t="s">
        <v>220</v>
      </c>
      <c r="D149" s="26" t="s">
        <v>221</v>
      </c>
      <c r="E149" s="26">
        <f t="shared" si="20"/>
        <v>1</v>
      </c>
      <c r="F149" s="26">
        <v>1</v>
      </c>
      <c r="G149" s="26"/>
      <c r="H149" s="40">
        <v>1</v>
      </c>
      <c r="I149" s="23">
        <v>0.15</v>
      </c>
      <c r="J149" s="41"/>
      <c r="K149" s="41"/>
      <c r="L149" s="41"/>
      <c r="M149" s="41"/>
      <c r="N149" s="39"/>
    </row>
    <row r="150" spans="1:14" s="32" customFormat="1" ht="29.25" customHeight="1" x14ac:dyDescent="0.25">
      <c r="A150" s="195" t="s">
        <v>63</v>
      </c>
      <c r="B150" s="195"/>
      <c r="C150" s="46">
        <v>6</v>
      </c>
      <c r="D150" s="46">
        <f>+E150</f>
        <v>18</v>
      </c>
      <c r="E150" s="46">
        <f>SUM(E132:E149)</f>
        <v>18</v>
      </c>
      <c r="F150" s="46">
        <f t="shared" ref="F150:I150" si="22">SUM(F132:F149)</f>
        <v>3</v>
      </c>
      <c r="G150" s="46">
        <f t="shared" si="22"/>
        <v>15</v>
      </c>
      <c r="H150" s="46">
        <f t="shared" si="22"/>
        <v>468</v>
      </c>
      <c r="I150" s="46">
        <f t="shared" si="22"/>
        <v>186.2</v>
      </c>
      <c r="J150" s="46"/>
      <c r="K150" s="46"/>
      <c r="L150" s="46"/>
      <c r="M150" s="46"/>
      <c r="N150" s="46"/>
    </row>
    <row r="151" spans="1:14" s="32" customFormat="1" ht="29.25" customHeight="1" x14ac:dyDescent="0.25">
      <c r="A151" s="46">
        <v>1</v>
      </c>
      <c r="B151" s="26" t="s">
        <v>343</v>
      </c>
      <c r="C151" s="26" t="s">
        <v>344</v>
      </c>
      <c r="D151" s="26" t="s">
        <v>345</v>
      </c>
      <c r="E151" s="26">
        <f t="shared" ref="E151" si="23">+F151+G151</f>
        <v>1</v>
      </c>
      <c r="F151" s="26">
        <v>1</v>
      </c>
      <c r="G151" s="26"/>
      <c r="H151" s="40">
        <v>1</v>
      </c>
      <c r="I151" s="23">
        <v>0.15</v>
      </c>
      <c r="J151" s="36"/>
      <c r="K151" s="46"/>
      <c r="L151" s="46"/>
      <c r="M151" s="46"/>
      <c r="N151" s="46"/>
    </row>
    <row r="152" spans="1:14" s="32" customFormat="1" ht="29.25" customHeight="1" x14ac:dyDescent="0.25">
      <c r="A152" s="195" t="s">
        <v>346</v>
      </c>
      <c r="B152" s="195"/>
      <c r="C152" s="46">
        <v>1</v>
      </c>
      <c r="D152" s="46">
        <f>+E152</f>
        <v>1</v>
      </c>
      <c r="E152" s="46">
        <f>+E151</f>
        <v>1</v>
      </c>
      <c r="F152" s="46">
        <f t="shared" ref="F152:I152" si="24">+F151</f>
        <v>1</v>
      </c>
      <c r="G152" s="46">
        <f t="shared" si="24"/>
        <v>0</v>
      </c>
      <c r="H152" s="46">
        <f t="shared" si="24"/>
        <v>1</v>
      </c>
      <c r="I152" s="46">
        <f t="shared" si="24"/>
        <v>0.15</v>
      </c>
      <c r="J152" s="36"/>
      <c r="K152" s="46"/>
      <c r="L152" s="46"/>
      <c r="M152" s="46"/>
      <c r="N152" s="46"/>
    </row>
    <row r="153" spans="1:14" s="32" customFormat="1" ht="29.25" customHeight="1" x14ac:dyDescent="0.25">
      <c r="A153" s="195" t="s">
        <v>222</v>
      </c>
      <c r="B153" s="195"/>
      <c r="C153" s="49">
        <f t="shared" ref="C153:D153" si="25">+C152+C150+C131+C117+C101+C94+C85+C19+C12</f>
        <v>52</v>
      </c>
      <c r="D153" s="49">
        <f t="shared" si="25"/>
        <v>132</v>
      </c>
      <c r="E153" s="49">
        <f>+E152+E150+E131+E117+E101+E94+E85+E19+E12</f>
        <v>132</v>
      </c>
      <c r="F153" s="49">
        <f t="shared" ref="F153:N153" si="26">+F152+F150+F131+F117+F101+F94+F85+F19+F12</f>
        <v>73</v>
      </c>
      <c r="G153" s="49">
        <f t="shared" si="26"/>
        <v>59</v>
      </c>
      <c r="H153" s="49">
        <f t="shared" si="26"/>
        <v>1858</v>
      </c>
      <c r="I153" s="45">
        <f t="shared" si="26"/>
        <v>313.44999999999993</v>
      </c>
      <c r="J153" s="49">
        <f t="shared" si="26"/>
        <v>4</v>
      </c>
      <c r="K153" s="49">
        <f t="shared" si="26"/>
        <v>4</v>
      </c>
      <c r="L153" s="49">
        <f t="shared" si="26"/>
        <v>15</v>
      </c>
      <c r="M153" s="49">
        <f t="shared" si="26"/>
        <v>120</v>
      </c>
      <c r="N153" s="45">
        <f t="shared" si="26"/>
        <v>62.3</v>
      </c>
    </row>
    <row r="155" spans="1:14" ht="22.5" customHeight="1" x14ac:dyDescent="0.3">
      <c r="B155" s="185" t="s">
        <v>17</v>
      </c>
      <c r="C155" s="185"/>
      <c r="D155" s="185"/>
      <c r="E155" s="185"/>
      <c r="F155" s="185"/>
      <c r="G155" s="185"/>
      <c r="H155" s="185"/>
      <c r="I155" s="185"/>
      <c r="J155" s="185"/>
      <c r="K155" s="185"/>
      <c r="L155" s="185"/>
      <c r="M155" s="185"/>
      <c r="N155" s="185"/>
    </row>
    <row r="157" spans="1:14" ht="36.75" customHeight="1" x14ac:dyDescent="0.3">
      <c r="A157" s="182" t="s">
        <v>0</v>
      </c>
      <c r="B157" s="182" t="s">
        <v>41</v>
      </c>
      <c r="C157" s="182" t="s">
        <v>46</v>
      </c>
      <c r="D157" s="182"/>
      <c r="E157" s="182"/>
      <c r="F157" s="182"/>
      <c r="G157" s="182"/>
      <c r="H157" s="182" t="s">
        <v>42</v>
      </c>
      <c r="I157" s="182"/>
      <c r="J157" s="182" t="s">
        <v>43</v>
      </c>
      <c r="K157" s="182"/>
      <c r="L157" s="182"/>
      <c r="M157" s="182" t="s">
        <v>44</v>
      </c>
      <c r="N157" s="182"/>
    </row>
    <row r="158" spans="1:14" x14ac:dyDescent="0.3">
      <c r="A158" s="182"/>
      <c r="B158" s="182"/>
      <c r="C158" s="182" t="s">
        <v>223</v>
      </c>
      <c r="D158" s="182" t="s">
        <v>50</v>
      </c>
      <c r="E158" s="182" t="s">
        <v>2</v>
      </c>
      <c r="F158" s="182" t="s">
        <v>27</v>
      </c>
      <c r="G158" s="182"/>
      <c r="H158" s="182"/>
      <c r="I158" s="182"/>
      <c r="J158" s="182"/>
      <c r="K158" s="182"/>
      <c r="L158" s="182"/>
      <c r="M158" s="182"/>
      <c r="N158" s="182"/>
    </row>
    <row r="159" spans="1:14" ht="77.25" x14ac:dyDescent="0.3">
      <c r="A159" s="182"/>
      <c r="B159" s="182"/>
      <c r="C159" s="182"/>
      <c r="D159" s="182"/>
      <c r="E159" s="182"/>
      <c r="F159" s="19" t="s">
        <v>225</v>
      </c>
      <c r="G159" s="19" t="s">
        <v>226</v>
      </c>
      <c r="H159" s="19" t="s">
        <v>45</v>
      </c>
      <c r="I159" s="19" t="s">
        <v>227</v>
      </c>
      <c r="J159" s="19" t="s">
        <v>50</v>
      </c>
      <c r="K159" s="19" t="s">
        <v>52</v>
      </c>
      <c r="L159" s="19" t="s">
        <v>51</v>
      </c>
      <c r="M159" s="19" t="s">
        <v>45</v>
      </c>
      <c r="N159" s="19" t="s">
        <v>227</v>
      </c>
    </row>
    <row r="160" spans="1:14" s="32" customFormat="1" ht="29.25" customHeight="1" x14ac:dyDescent="0.25">
      <c r="A160" s="36">
        <v>1</v>
      </c>
      <c r="B160" s="200" t="s">
        <v>228</v>
      </c>
      <c r="C160" s="22" t="s">
        <v>229</v>
      </c>
      <c r="D160" s="22" t="s">
        <v>230</v>
      </c>
      <c r="E160" s="22">
        <v>1</v>
      </c>
      <c r="F160" s="22">
        <v>1</v>
      </c>
      <c r="G160" s="22"/>
      <c r="H160" s="22">
        <v>1</v>
      </c>
      <c r="I160" s="23">
        <v>0.8</v>
      </c>
      <c r="J160" s="24"/>
      <c r="K160" s="24"/>
      <c r="L160" s="24"/>
      <c r="M160" s="24"/>
      <c r="N160" s="24"/>
    </row>
    <row r="161" spans="1:14" s="32" customFormat="1" ht="29.25" customHeight="1" x14ac:dyDescent="0.25">
      <c r="A161" s="36">
        <f>+A160+1</f>
        <v>2</v>
      </c>
      <c r="B161" s="200"/>
      <c r="C161" s="201" t="s">
        <v>309</v>
      </c>
      <c r="D161" s="22" t="s">
        <v>231</v>
      </c>
      <c r="E161" s="22">
        <v>1</v>
      </c>
      <c r="F161" s="22">
        <v>1</v>
      </c>
      <c r="G161" s="22"/>
      <c r="H161" s="22">
        <v>1</v>
      </c>
      <c r="I161" s="23">
        <v>0.6</v>
      </c>
      <c r="J161" s="24"/>
      <c r="K161" s="24"/>
      <c r="L161" s="22"/>
      <c r="M161" s="24"/>
      <c r="N161" s="24"/>
    </row>
    <row r="162" spans="1:14" s="32" customFormat="1" ht="29.25" customHeight="1" x14ac:dyDescent="0.25">
      <c r="A162" s="36">
        <f t="shared" ref="A162:A166" si="27">+A161+1</f>
        <v>3</v>
      </c>
      <c r="B162" s="200"/>
      <c r="C162" s="201"/>
      <c r="D162" s="22" t="s">
        <v>232</v>
      </c>
      <c r="E162" s="22">
        <v>1</v>
      </c>
      <c r="F162" s="22">
        <v>1</v>
      </c>
      <c r="G162" s="22"/>
      <c r="H162" s="22">
        <v>1</v>
      </c>
      <c r="I162" s="23">
        <v>0.1</v>
      </c>
      <c r="J162" s="24"/>
      <c r="K162" s="24"/>
      <c r="L162" s="24"/>
      <c r="M162" s="24"/>
      <c r="N162" s="24"/>
    </row>
    <row r="163" spans="1:14" s="32" customFormat="1" ht="29.25" customHeight="1" x14ac:dyDescent="0.25">
      <c r="A163" s="36">
        <f t="shared" si="27"/>
        <v>4</v>
      </c>
      <c r="B163" s="200"/>
      <c r="C163" s="22" t="s">
        <v>233</v>
      </c>
      <c r="D163" s="22" t="s">
        <v>234</v>
      </c>
      <c r="E163" s="22">
        <v>1</v>
      </c>
      <c r="F163" s="22">
        <v>1</v>
      </c>
      <c r="G163" s="22"/>
      <c r="H163" s="22">
        <v>1</v>
      </c>
      <c r="I163" s="23">
        <v>0.1</v>
      </c>
      <c r="J163" s="24"/>
      <c r="K163" s="24"/>
      <c r="L163" s="24"/>
      <c r="M163" s="24"/>
      <c r="N163" s="24"/>
    </row>
    <row r="164" spans="1:14" s="32" customFormat="1" ht="29.25" customHeight="1" x14ac:dyDescent="0.25">
      <c r="A164" s="36">
        <f t="shared" si="27"/>
        <v>5</v>
      </c>
      <c r="B164" s="200"/>
      <c r="C164" s="22" t="s">
        <v>235</v>
      </c>
      <c r="D164" s="22" t="s">
        <v>310</v>
      </c>
      <c r="E164" s="22">
        <v>1</v>
      </c>
      <c r="F164" s="22">
        <v>1</v>
      </c>
      <c r="G164" s="22"/>
      <c r="H164" s="22">
        <v>1</v>
      </c>
      <c r="I164" s="23">
        <v>0.2</v>
      </c>
      <c r="J164" s="24"/>
      <c r="K164" s="24"/>
      <c r="L164" s="24"/>
      <c r="M164" s="24"/>
      <c r="N164" s="24"/>
    </row>
    <row r="165" spans="1:14" s="32" customFormat="1" ht="29.25" customHeight="1" x14ac:dyDescent="0.25">
      <c r="A165" s="36">
        <f t="shared" si="27"/>
        <v>6</v>
      </c>
      <c r="B165" s="200"/>
      <c r="C165" s="201" t="s">
        <v>236</v>
      </c>
      <c r="D165" s="22" t="s">
        <v>237</v>
      </c>
      <c r="E165" s="22">
        <v>1</v>
      </c>
      <c r="F165" s="22">
        <v>1</v>
      </c>
      <c r="G165" s="22"/>
      <c r="H165" s="22">
        <v>1</v>
      </c>
      <c r="I165" s="23">
        <v>0.5</v>
      </c>
      <c r="J165" s="24"/>
      <c r="K165" s="24"/>
      <c r="L165" s="24"/>
      <c r="M165" s="24"/>
      <c r="N165" s="24"/>
    </row>
    <row r="166" spans="1:14" s="32" customFormat="1" ht="29.25" customHeight="1" x14ac:dyDescent="0.25">
      <c r="A166" s="36">
        <f t="shared" si="27"/>
        <v>7</v>
      </c>
      <c r="B166" s="200"/>
      <c r="C166" s="201"/>
      <c r="D166" s="22" t="s">
        <v>238</v>
      </c>
      <c r="E166" s="22">
        <v>1</v>
      </c>
      <c r="F166" s="22">
        <v>1</v>
      </c>
      <c r="G166" s="22"/>
      <c r="H166" s="22">
        <v>1</v>
      </c>
      <c r="I166" s="23">
        <v>0.6</v>
      </c>
      <c r="J166" s="24"/>
      <c r="K166" s="24"/>
      <c r="L166" s="24"/>
      <c r="M166" s="24"/>
      <c r="N166" s="24"/>
    </row>
    <row r="167" spans="1:14" s="32" customFormat="1" ht="29.25" customHeight="1" x14ac:dyDescent="0.25">
      <c r="A167" s="195" t="s">
        <v>63</v>
      </c>
      <c r="B167" s="195"/>
      <c r="C167" s="43">
        <v>5</v>
      </c>
      <c r="D167" s="19">
        <f>+E167</f>
        <v>7</v>
      </c>
      <c r="E167" s="19">
        <f>SUM(E160:E166)</f>
        <v>7</v>
      </c>
      <c r="F167" s="19">
        <f t="shared" ref="F167:I167" si="28">SUM(F160:F166)</f>
        <v>7</v>
      </c>
      <c r="G167" s="19">
        <f t="shared" si="28"/>
        <v>0</v>
      </c>
      <c r="H167" s="19">
        <f t="shared" si="28"/>
        <v>7</v>
      </c>
      <c r="I167" s="19">
        <f t="shared" si="28"/>
        <v>2.9</v>
      </c>
      <c r="J167" s="19"/>
      <c r="K167" s="19"/>
      <c r="L167" s="19"/>
      <c r="M167" s="19"/>
      <c r="N167" s="19"/>
    </row>
    <row r="168" spans="1:14" s="32" customFormat="1" ht="29.25" customHeight="1" x14ac:dyDescent="0.25">
      <c r="A168" s="36">
        <v>1</v>
      </c>
      <c r="B168" s="200" t="s">
        <v>239</v>
      </c>
      <c r="C168" s="201" t="s">
        <v>240</v>
      </c>
      <c r="D168" s="24" t="s">
        <v>241</v>
      </c>
      <c r="E168" s="22">
        <v>1</v>
      </c>
      <c r="F168" s="22">
        <v>1</v>
      </c>
      <c r="G168" s="22"/>
      <c r="H168" s="22">
        <v>1</v>
      </c>
      <c r="I168" s="23">
        <v>0.3</v>
      </c>
      <c r="J168" s="24"/>
      <c r="K168" s="24"/>
      <c r="L168" s="24"/>
      <c r="M168" s="24"/>
      <c r="N168" s="24"/>
    </row>
    <row r="169" spans="1:14" s="32" customFormat="1" ht="29.25" customHeight="1" x14ac:dyDescent="0.25">
      <c r="A169" s="36">
        <f>+A168+1</f>
        <v>2</v>
      </c>
      <c r="B169" s="200"/>
      <c r="C169" s="201"/>
      <c r="D169" s="24" t="s">
        <v>242</v>
      </c>
      <c r="E169" s="22">
        <v>1</v>
      </c>
      <c r="F169" s="22">
        <v>1</v>
      </c>
      <c r="G169" s="22"/>
      <c r="H169" s="22">
        <v>1</v>
      </c>
      <c r="I169" s="23">
        <v>0.24</v>
      </c>
      <c r="J169" s="24"/>
      <c r="K169" s="24"/>
      <c r="L169" s="24"/>
      <c r="M169" s="24"/>
      <c r="N169" s="24"/>
    </row>
    <row r="170" spans="1:14" s="32" customFormat="1" ht="29.25" customHeight="1" x14ac:dyDescent="0.25">
      <c r="A170" s="36">
        <f t="shared" ref="A170:A171" si="29">+A169+1</f>
        <v>3</v>
      </c>
      <c r="B170" s="200"/>
      <c r="C170" s="22" t="s">
        <v>243</v>
      </c>
      <c r="D170" s="22" t="s">
        <v>244</v>
      </c>
      <c r="E170" s="22">
        <v>1</v>
      </c>
      <c r="F170" s="22">
        <v>1</v>
      </c>
      <c r="G170" s="22"/>
      <c r="H170" s="22">
        <v>1</v>
      </c>
      <c r="I170" s="23">
        <v>0.4</v>
      </c>
      <c r="J170" s="24"/>
      <c r="K170" s="24"/>
      <c r="L170" s="24"/>
      <c r="M170" s="24"/>
      <c r="N170" s="24"/>
    </row>
    <row r="171" spans="1:14" s="32" customFormat="1" ht="29.25" customHeight="1" x14ac:dyDescent="0.25">
      <c r="A171" s="36">
        <f t="shared" si="29"/>
        <v>4</v>
      </c>
      <c r="B171" s="200"/>
      <c r="C171" s="22" t="s">
        <v>245</v>
      </c>
      <c r="D171" s="22" t="s">
        <v>246</v>
      </c>
      <c r="E171" s="22">
        <v>1</v>
      </c>
      <c r="F171" s="22">
        <v>1</v>
      </c>
      <c r="G171" s="22"/>
      <c r="H171" s="22">
        <v>1</v>
      </c>
      <c r="I171" s="23">
        <v>0.18</v>
      </c>
      <c r="J171" s="24"/>
      <c r="K171" s="24"/>
      <c r="L171" s="24"/>
      <c r="M171" s="24"/>
      <c r="N171" s="24"/>
    </row>
    <row r="172" spans="1:14" s="32" customFormat="1" ht="29.25" customHeight="1" x14ac:dyDescent="0.25">
      <c r="A172" s="195" t="s">
        <v>63</v>
      </c>
      <c r="B172" s="195"/>
      <c r="C172" s="43">
        <v>3</v>
      </c>
      <c r="D172" s="19">
        <f>+E172</f>
        <v>4</v>
      </c>
      <c r="E172" s="19">
        <f>SUM(E168:E171)</f>
        <v>4</v>
      </c>
      <c r="F172" s="19">
        <f t="shared" ref="F172:I172" si="30">SUM(F168:F171)</f>
        <v>4</v>
      </c>
      <c r="G172" s="19">
        <f t="shared" si="30"/>
        <v>0</v>
      </c>
      <c r="H172" s="19">
        <f t="shared" si="30"/>
        <v>4</v>
      </c>
      <c r="I172" s="19">
        <f t="shared" si="30"/>
        <v>1.1200000000000001</v>
      </c>
      <c r="J172" s="42"/>
      <c r="K172" s="19"/>
      <c r="L172" s="19"/>
      <c r="M172" s="19"/>
      <c r="N172" s="19"/>
    </row>
    <row r="173" spans="1:14" s="32" customFormat="1" ht="29.25" customHeight="1" x14ac:dyDescent="0.25">
      <c r="A173" s="36">
        <v>1</v>
      </c>
      <c r="B173" s="24" t="s">
        <v>247</v>
      </c>
      <c r="C173" s="22" t="s">
        <v>311</v>
      </c>
      <c r="D173" s="24" t="s">
        <v>312</v>
      </c>
      <c r="E173" s="22">
        <f>+F173+G173</f>
        <v>1</v>
      </c>
      <c r="F173" s="24"/>
      <c r="G173" s="24">
        <v>1</v>
      </c>
      <c r="H173" s="24">
        <v>30</v>
      </c>
      <c r="I173" s="39">
        <v>2.6</v>
      </c>
      <c r="J173" s="24"/>
      <c r="K173" s="24"/>
      <c r="L173" s="24"/>
      <c r="M173" s="24"/>
      <c r="N173" s="24"/>
    </row>
    <row r="174" spans="1:14" s="32" customFormat="1" ht="29.25" customHeight="1" x14ac:dyDescent="0.25">
      <c r="A174" s="195" t="s">
        <v>63</v>
      </c>
      <c r="B174" s="195"/>
      <c r="C174" s="43">
        <v>1</v>
      </c>
      <c r="D174" s="37">
        <f>+E174</f>
        <v>1</v>
      </c>
      <c r="E174" s="37">
        <f>SUM(E173)</f>
        <v>1</v>
      </c>
      <c r="F174" s="37">
        <f t="shared" ref="F174:I174" si="31">SUM(F173)</f>
        <v>0</v>
      </c>
      <c r="G174" s="37">
        <f t="shared" si="31"/>
        <v>1</v>
      </c>
      <c r="H174" s="37">
        <f t="shared" si="31"/>
        <v>30</v>
      </c>
      <c r="I174" s="37">
        <f t="shared" si="31"/>
        <v>2.6</v>
      </c>
      <c r="J174" s="37"/>
      <c r="K174" s="37"/>
      <c r="L174" s="37"/>
      <c r="M174" s="37"/>
      <c r="N174" s="37"/>
    </row>
    <row r="175" spans="1:14" s="32" customFormat="1" ht="29.25" customHeight="1" x14ac:dyDescent="0.25">
      <c r="A175" s="36">
        <v>1</v>
      </c>
      <c r="B175" s="200" t="s">
        <v>248</v>
      </c>
      <c r="C175" s="22" t="s">
        <v>249</v>
      </c>
      <c r="D175" s="22" t="s">
        <v>250</v>
      </c>
      <c r="E175" s="22">
        <f>+F175+G175</f>
        <v>1</v>
      </c>
      <c r="F175" s="22">
        <v>1</v>
      </c>
      <c r="G175" s="22"/>
      <c r="H175" s="22">
        <v>1</v>
      </c>
      <c r="I175" s="23">
        <v>0.2</v>
      </c>
      <c r="J175" s="24"/>
      <c r="K175" s="24"/>
      <c r="L175" s="24"/>
      <c r="M175" s="24"/>
      <c r="N175" s="24"/>
    </row>
    <row r="176" spans="1:14" s="32" customFormat="1" ht="29.25" customHeight="1" x14ac:dyDescent="0.25">
      <c r="A176" s="36">
        <f>+A175+1</f>
        <v>2</v>
      </c>
      <c r="B176" s="200"/>
      <c r="C176" s="22" t="s">
        <v>251</v>
      </c>
      <c r="D176" s="22" t="s">
        <v>252</v>
      </c>
      <c r="E176" s="22">
        <f t="shared" ref="E176:E182" si="32">+F176+G176</f>
        <v>1</v>
      </c>
      <c r="F176" s="22">
        <v>1</v>
      </c>
      <c r="G176" s="22"/>
      <c r="H176" s="22">
        <v>1</v>
      </c>
      <c r="I176" s="23">
        <v>0.25</v>
      </c>
      <c r="J176" s="24"/>
      <c r="K176" s="24"/>
      <c r="L176" s="24"/>
      <c r="M176" s="24"/>
      <c r="N176" s="24"/>
    </row>
    <row r="177" spans="1:14" s="32" customFormat="1" ht="29.25" customHeight="1" x14ac:dyDescent="0.25">
      <c r="A177" s="36">
        <f t="shared" ref="A177:A182" si="33">+A176+1</f>
        <v>3</v>
      </c>
      <c r="B177" s="200"/>
      <c r="C177" s="22" t="s">
        <v>253</v>
      </c>
      <c r="D177" s="22" t="s">
        <v>254</v>
      </c>
      <c r="E177" s="22">
        <f t="shared" si="32"/>
        <v>1</v>
      </c>
      <c r="F177" s="22">
        <v>1</v>
      </c>
      <c r="G177" s="22"/>
      <c r="H177" s="22">
        <v>1</v>
      </c>
      <c r="I177" s="23">
        <v>0.15</v>
      </c>
      <c r="J177" s="24"/>
      <c r="K177" s="24"/>
      <c r="L177" s="24"/>
      <c r="M177" s="24"/>
      <c r="N177" s="24"/>
    </row>
    <row r="178" spans="1:14" s="32" customFormat="1" ht="29.25" customHeight="1" x14ac:dyDescent="0.25">
      <c r="A178" s="36">
        <f t="shared" si="33"/>
        <v>4</v>
      </c>
      <c r="B178" s="200"/>
      <c r="C178" s="22" t="s">
        <v>255</v>
      </c>
      <c r="D178" s="22" t="s">
        <v>256</v>
      </c>
      <c r="E178" s="22">
        <f t="shared" si="32"/>
        <v>1</v>
      </c>
      <c r="F178" s="22">
        <v>1</v>
      </c>
      <c r="G178" s="22"/>
      <c r="H178" s="22">
        <v>1</v>
      </c>
      <c r="I178" s="23">
        <v>0.25</v>
      </c>
      <c r="J178" s="24"/>
      <c r="K178" s="24"/>
      <c r="L178" s="24"/>
      <c r="M178" s="24"/>
      <c r="N178" s="24"/>
    </row>
    <row r="179" spans="1:14" s="32" customFormat="1" ht="29.25" customHeight="1" x14ac:dyDescent="0.25">
      <c r="A179" s="36">
        <f t="shared" si="33"/>
        <v>5</v>
      </c>
      <c r="B179" s="200"/>
      <c r="C179" s="22" t="s">
        <v>257</v>
      </c>
      <c r="D179" s="22" t="s">
        <v>258</v>
      </c>
      <c r="E179" s="22">
        <f t="shared" si="32"/>
        <v>1</v>
      </c>
      <c r="F179" s="22">
        <v>1</v>
      </c>
      <c r="G179" s="22"/>
      <c r="H179" s="22">
        <v>1</v>
      </c>
      <c r="I179" s="23">
        <v>0.18</v>
      </c>
      <c r="J179" s="24"/>
      <c r="K179" s="24"/>
      <c r="L179" s="24"/>
      <c r="M179" s="24"/>
      <c r="N179" s="24"/>
    </row>
    <row r="180" spans="1:14" s="32" customFormat="1" ht="29.25" customHeight="1" x14ac:dyDescent="0.25">
      <c r="A180" s="36">
        <f t="shared" si="33"/>
        <v>6</v>
      </c>
      <c r="B180" s="200"/>
      <c r="C180" s="22" t="s">
        <v>259</v>
      </c>
      <c r="D180" s="22" t="s">
        <v>260</v>
      </c>
      <c r="E180" s="22">
        <f t="shared" si="32"/>
        <v>1</v>
      </c>
      <c r="F180" s="22">
        <v>1</v>
      </c>
      <c r="G180" s="22"/>
      <c r="H180" s="22">
        <v>1</v>
      </c>
      <c r="I180" s="23">
        <v>0.18</v>
      </c>
      <c r="J180" s="24"/>
      <c r="K180" s="24"/>
      <c r="L180" s="24"/>
      <c r="M180" s="24"/>
      <c r="N180" s="24"/>
    </row>
    <row r="181" spans="1:14" s="32" customFormat="1" ht="29.25" customHeight="1" x14ac:dyDescent="0.25">
      <c r="A181" s="36">
        <f t="shared" si="33"/>
        <v>7</v>
      </c>
      <c r="B181" s="200"/>
      <c r="C181" s="22" t="s">
        <v>261</v>
      </c>
      <c r="D181" s="22" t="s">
        <v>262</v>
      </c>
      <c r="E181" s="22">
        <f t="shared" si="32"/>
        <v>1</v>
      </c>
      <c r="F181" s="22">
        <v>1</v>
      </c>
      <c r="G181" s="22"/>
      <c r="H181" s="22">
        <v>1</v>
      </c>
      <c r="I181" s="23">
        <v>0.15</v>
      </c>
      <c r="J181" s="24"/>
      <c r="K181" s="24"/>
      <c r="L181" s="24"/>
      <c r="M181" s="24"/>
      <c r="N181" s="24"/>
    </row>
    <row r="182" spans="1:14" s="32" customFormat="1" ht="29.25" customHeight="1" x14ac:dyDescent="0.25">
      <c r="A182" s="36">
        <f t="shared" si="33"/>
        <v>8</v>
      </c>
      <c r="B182" s="200"/>
      <c r="C182" s="22" t="s">
        <v>263</v>
      </c>
      <c r="D182" s="22" t="s">
        <v>264</v>
      </c>
      <c r="E182" s="22">
        <f t="shared" si="32"/>
        <v>1</v>
      </c>
      <c r="F182" s="22">
        <v>1</v>
      </c>
      <c r="G182" s="22"/>
      <c r="H182" s="22">
        <v>1</v>
      </c>
      <c r="I182" s="23">
        <v>0.15</v>
      </c>
      <c r="J182" s="24"/>
      <c r="K182" s="24"/>
      <c r="L182" s="24"/>
      <c r="M182" s="24"/>
      <c r="N182" s="24"/>
    </row>
    <row r="183" spans="1:14" s="32" customFormat="1" ht="29.25" customHeight="1" x14ac:dyDescent="0.25">
      <c r="A183" s="205" t="s">
        <v>63</v>
      </c>
      <c r="B183" s="206"/>
      <c r="C183" s="48">
        <v>8</v>
      </c>
      <c r="D183" s="19">
        <f>+E183</f>
        <v>8</v>
      </c>
      <c r="E183" s="19">
        <f>SUM(E175:E182)</f>
        <v>8</v>
      </c>
      <c r="F183" s="19">
        <f t="shared" ref="F183:I183" si="34">SUM(F175:F182)</f>
        <v>8</v>
      </c>
      <c r="G183" s="19">
        <f t="shared" si="34"/>
        <v>0</v>
      </c>
      <c r="H183" s="19">
        <f t="shared" si="34"/>
        <v>8</v>
      </c>
      <c r="I183" s="19">
        <f t="shared" si="34"/>
        <v>1.5099999999999998</v>
      </c>
      <c r="J183" s="42"/>
      <c r="K183" s="19"/>
      <c r="L183" s="19"/>
      <c r="M183" s="19"/>
      <c r="N183" s="19"/>
    </row>
    <row r="184" spans="1:14" s="32" customFormat="1" ht="29.25" customHeight="1" x14ac:dyDescent="0.25">
      <c r="A184" s="47">
        <v>1</v>
      </c>
      <c r="B184" s="200" t="s">
        <v>313</v>
      </c>
      <c r="C184" s="24" t="s">
        <v>314</v>
      </c>
      <c r="D184" s="24" t="s">
        <v>319</v>
      </c>
      <c r="E184" s="22">
        <f t="shared" ref="E184:E188" si="35">+F184+G184</f>
        <v>1</v>
      </c>
      <c r="F184" s="24">
        <v>1</v>
      </c>
      <c r="G184" s="24"/>
      <c r="H184" s="24">
        <v>1</v>
      </c>
      <c r="I184" s="25">
        <v>0.15</v>
      </c>
      <c r="J184" s="42"/>
      <c r="K184" s="19"/>
      <c r="L184" s="19"/>
      <c r="M184" s="19"/>
      <c r="N184" s="19"/>
    </row>
    <row r="185" spans="1:14" s="32" customFormat="1" ht="29.25" customHeight="1" x14ac:dyDescent="0.25">
      <c r="A185" s="47">
        <v>2</v>
      </c>
      <c r="B185" s="200"/>
      <c r="C185" s="24" t="s">
        <v>315</v>
      </c>
      <c r="D185" s="24" t="s">
        <v>320</v>
      </c>
      <c r="E185" s="22">
        <f t="shared" si="35"/>
        <v>1</v>
      </c>
      <c r="F185" s="24">
        <v>1</v>
      </c>
      <c r="G185" s="24"/>
      <c r="H185" s="24">
        <v>1</v>
      </c>
      <c r="I185" s="25">
        <v>0.13</v>
      </c>
      <c r="J185" s="42"/>
      <c r="K185" s="19"/>
      <c r="L185" s="19"/>
      <c r="M185" s="19"/>
      <c r="N185" s="19"/>
    </row>
    <row r="186" spans="1:14" s="32" customFormat="1" ht="29.25" customHeight="1" x14ac:dyDescent="0.25">
      <c r="A186" s="47">
        <v>3</v>
      </c>
      <c r="B186" s="200"/>
      <c r="C186" s="24" t="s">
        <v>316</v>
      </c>
      <c r="D186" s="24" t="s">
        <v>321</v>
      </c>
      <c r="E186" s="22">
        <f t="shared" si="35"/>
        <v>1</v>
      </c>
      <c r="F186" s="24">
        <v>1</v>
      </c>
      <c r="G186" s="24"/>
      <c r="H186" s="24">
        <v>1</v>
      </c>
      <c r="I186" s="25">
        <v>0.16</v>
      </c>
      <c r="J186" s="42"/>
      <c r="K186" s="19"/>
      <c r="L186" s="19"/>
      <c r="M186" s="19"/>
      <c r="N186" s="19"/>
    </row>
    <row r="187" spans="1:14" s="32" customFormat="1" ht="29.25" customHeight="1" x14ac:dyDescent="0.25">
      <c r="A187" s="47">
        <v>4</v>
      </c>
      <c r="B187" s="200"/>
      <c r="C187" s="24" t="s">
        <v>317</v>
      </c>
      <c r="D187" s="35" t="s">
        <v>322</v>
      </c>
      <c r="E187" s="22">
        <f t="shared" si="35"/>
        <v>1</v>
      </c>
      <c r="F187" s="24">
        <v>1</v>
      </c>
      <c r="G187" s="24"/>
      <c r="H187" s="24">
        <v>1</v>
      </c>
      <c r="I187" s="25">
        <v>0.15</v>
      </c>
      <c r="J187" s="42"/>
      <c r="K187" s="19"/>
      <c r="L187" s="19"/>
      <c r="M187" s="19"/>
      <c r="N187" s="19"/>
    </row>
    <row r="188" spans="1:14" s="32" customFormat="1" ht="29.25" customHeight="1" x14ac:dyDescent="0.25">
      <c r="A188" s="47">
        <v>5</v>
      </c>
      <c r="B188" s="200"/>
      <c r="C188" s="24" t="s">
        <v>318</v>
      </c>
      <c r="D188" s="7" t="s">
        <v>323</v>
      </c>
      <c r="E188" s="22">
        <f t="shared" si="35"/>
        <v>1</v>
      </c>
      <c r="F188" s="24">
        <v>1</v>
      </c>
      <c r="G188" s="24"/>
      <c r="H188" s="24">
        <v>1</v>
      </c>
      <c r="I188" s="25">
        <v>0.15</v>
      </c>
      <c r="J188" s="42"/>
      <c r="K188" s="19"/>
      <c r="L188" s="19"/>
      <c r="M188" s="19"/>
      <c r="N188" s="19"/>
    </row>
    <row r="189" spans="1:14" s="32" customFormat="1" ht="29.25" customHeight="1" x14ac:dyDescent="0.25">
      <c r="A189" s="205" t="s">
        <v>63</v>
      </c>
      <c r="B189" s="206"/>
      <c r="C189" s="48">
        <v>5</v>
      </c>
      <c r="D189" s="19">
        <f>+E189</f>
        <v>5</v>
      </c>
      <c r="E189" s="19">
        <f>SUM(E184:E188)</f>
        <v>5</v>
      </c>
      <c r="F189" s="19">
        <f t="shared" ref="F189:I189" si="36">SUM(F184:F188)</f>
        <v>5</v>
      </c>
      <c r="G189" s="19">
        <f t="shared" si="36"/>
        <v>0</v>
      </c>
      <c r="H189" s="19">
        <f t="shared" si="36"/>
        <v>5</v>
      </c>
      <c r="I189" s="19">
        <f t="shared" si="36"/>
        <v>0.7400000000000001</v>
      </c>
      <c r="J189" s="42"/>
      <c r="K189" s="19"/>
      <c r="L189" s="19"/>
      <c r="M189" s="19"/>
      <c r="N189" s="19"/>
    </row>
    <row r="190" spans="1:14" s="32" customFormat="1" ht="29.25" customHeight="1" x14ac:dyDescent="0.25">
      <c r="A190" s="205" t="s">
        <v>222</v>
      </c>
      <c r="B190" s="206"/>
      <c r="C190" s="48">
        <f>+C189+C183+C174+C172+C167</f>
        <v>22</v>
      </c>
      <c r="D190" s="48">
        <f t="shared" ref="D190:I190" si="37">+D189+D183+D174+D172+D167</f>
        <v>25</v>
      </c>
      <c r="E190" s="48">
        <f t="shared" si="37"/>
        <v>25</v>
      </c>
      <c r="F190" s="48">
        <f t="shared" si="37"/>
        <v>24</v>
      </c>
      <c r="G190" s="48">
        <f t="shared" si="37"/>
        <v>1</v>
      </c>
      <c r="H190" s="48">
        <f t="shared" si="37"/>
        <v>54</v>
      </c>
      <c r="I190" s="48">
        <f t="shared" si="37"/>
        <v>8.8699999999999992</v>
      </c>
      <c r="J190" s="42"/>
      <c r="K190" s="19"/>
      <c r="L190" s="19"/>
      <c r="M190" s="19"/>
      <c r="N190" s="19"/>
    </row>
    <row r="192" spans="1:14" x14ac:dyDescent="0.3">
      <c r="B192" s="203" t="s">
        <v>18</v>
      </c>
      <c r="C192" s="203"/>
      <c r="D192" s="203"/>
      <c r="E192" s="203"/>
      <c r="F192" s="203"/>
      <c r="G192" s="203"/>
      <c r="H192" s="203"/>
      <c r="I192" s="203"/>
      <c r="J192" s="203"/>
      <c r="K192" s="203"/>
      <c r="L192" s="203"/>
      <c r="M192" s="203"/>
      <c r="N192" s="203"/>
    </row>
    <row r="193" spans="1:14" ht="39" customHeight="1" x14ac:dyDescent="0.3">
      <c r="A193" s="182" t="s">
        <v>0</v>
      </c>
      <c r="B193" s="182" t="s">
        <v>41</v>
      </c>
      <c r="C193" s="182" t="s">
        <v>46</v>
      </c>
      <c r="D193" s="182"/>
      <c r="E193" s="182"/>
      <c r="F193" s="182"/>
      <c r="G193" s="182"/>
      <c r="H193" s="182" t="s">
        <v>42</v>
      </c>
      <c r="I193" s="182"/>
      <c r="J193" s="182" t="s">
        <v>43</v>
      </c>
      <c r="K193" s="182"/>
      <c r="L193" s="182"/>
      <c r="M193" s="182" t="s">
        <v>44</v>
      </c>
      <c r="N193" s="182"/>
    </row>
    <row r="194" spans="1:14" x14ac:dyDescent="0.3">
      <c r="A194" s="182"/>
      <c r="B194" s="182"/>
      <c r="C194" s="182" t="s">
        <v>223</v>
      </c>
      <c r="D194" s="182" t="s">
        <v>50</v>
      </c>
      <c r="E194" s="182" t="s">
        <v>2</v>
      </c>
      <c r="F194" s="182" t="s">
        <v>27</v>
      </c>
      <c r="G194" s="182"/>
      <c r="H194" s="182"/>
      <c r="I194" s="182"/>
      <c r="J194" s="182"/>
      <c r="K194" s="182"/>
      <c r="L194" s="182"/>
      <c r="M194" s="182"/>
      <c r="N194" s="182"/>
    </row>
    <row r="195" spans="1:14" ht="77.25" x14ac:dyDescent="0.3">
      <c r="A195" s="182"/>
      <c r="B195" s="182"/>
      <c r="C195" s="182"/>
      <c r="D195" s="182"/>
      <c r="E195" s="182"/>
      <c r="F195" s="19" t="s">
        <v>225</v>
      </c>
      <c r="G195" s="19" t="s">
        <v>226</v>
      </c>
      <c r="H195" s="19" t="s">
        <v>45</v>
      </c>
      <c r="I195" s="19" t="s">
        <v>227</v>
      </c>
      <c r="J195" s="19" t="s">
        <v>50</v>
      </c>
      <c r="K195" s="19" t="s">
        <v>52</v>
      </c>
      <c r="L195" s="19" t="s">
        <v>51</v>
      </c>
      <c r="M195" s="19" t="s">
        <v>45</v>
      </c>
      <c r="N195" s="19" t="s">
        <v>227</v>
      </c>
    </row>
    <row r="196" spans="1:14" s="32" customFormat="1" ht="29.25" customHeight="1" x14ac:dyDescent="0.25">
      <c r="A196" s="36">
        <v>1</v>
      </c>
      <c r="B196" s="199" t="s">
        <v>265</v>
      </c>
      <c r="C196" s="35" t="s">
        <v>266</v>
      </c>
      <c r="D196" s="35" t="s">
        <v>267</v>
      </c>
      <c r="E196" s="35">
        <v>1</v>
      </c>
      <c r="F196" s="35"/>
      <c r="G196" s="35">
        <v>1</v>
      </c>
      <c r="H196" s="36">
        <f>+G196*30</f>
        <v>30</v>
      </c>
      <c r="I196" s="36">
        <f>+H196*0.12</f>
        <v>3.5999999999999996</v>
      </c>
      <c r="J196" s="36"/>
      <c r="K196" s="36"/>
      <c r="L196" s="36"/>
      <c r="M196" s="36"/>
      <c r="N196" s="36"/>
    </row>
    <row r="197" spans="1:14" s="32" customFormat="1" ht="29.25" customHeight="1" x14ac:dyDescent="0.25">
      <c r="A197" s="36">
        <f>+A196+1</f>
        <v>2</v>
      </c>
      <c r="B197" s="199"/>
      <c r="C197" s="207" t="s">
        <v>268</v>
      </c>
      <c r="D197" s="35" t="s">
        <v>269</v>
      </c>
      <c r="E197" s="35">
        <f t="shared" ref="E197" si="38">+F197+G197</f>
        <v>1</v>
      </c>
      <c r="F197" s="35"/>
      <c r="G197" s="35">
        <v>1</v>
      </c>
      <c r="H197" s="36">
        <f t="shared" ref="H197:H200" si="39">+G197*30</f>
        <v>30</v>
      </c>
      <c r="I197" s="36">
        <f t="shared" ref="I197:I200" si="40">+H197*0.12</f>
        <v>3.5999999999999996</v>
      </c>
      <c r="J197" s="36"/>
      <c r="K197" s="36"/>
      <c r="L197" s="36"/>
      <c r="M197" s="36"/>
      <c r="N197" s="36"/>
    </row>
    <row r="198" spans="1:14" s="32" customFormat="1" ht="29.25" customHeight="1" x14ac:dyDescent="0.25">
      <c r="A198" s="36">
        <f t="shared" ref="A198:A200" si="41">+A197+1</f>
        <v>3</v>
      </c>
      <c r="B198" s="199"/>
      <c r="C198" s="208"/>
      <c r="D198" s="35" t="s">
        <v>270</v>
      </c>
      <c r="E198" s="35">
        <v>1</v>
      </c>
      <c r="F198" s="35"/>
      <c r="G198" s="35">
        <v>1</v>
      </c>
      <c r="H198" s="36">
        <f t="shared" si="39"/>
        <v>30</v>
      </c>
      <c r="I198" s="36">
        <f t="shared" si="40"/>
        <v>3.5999999999999996</v>
      </c>
      <c r="J198" s="36"/>
      <c r="K198" s="36"/>
      <c r="L198" s="36"/>
      <c r="M198" s="36"/>
      <c r="N198" s="36"/>
    </row>
    <row r="199" spans="1:14" s="32" customFormat="1" ht="29.25" customHeight="1" x14ac:dyDescent="0.25">
      <c r="A199" s="36">
        <f t="shared" si="41"/>
        <v>4</v>
      </c>
      <c r="B199" s="199"/>
      <c r="C199" s="207" t="s">
        <v>271</v>
      </c>
      <c r="D199" s="35" t="s">
        <v>272</v>
      </c>
      <c r="E199" s="35">
        <v>1</v>
      </c>
      <c r="F199" s="35"/>
      <c r="G199" s="35">
        <v>1</v>
      </c>
      <c r="H199" s="36">
        <f t="shared" si="39"/>
        <v>30</v>
      </c>
      <c r="I199" s="36">
        <f t="shared" si="40"/>
        <v>3.5999999999999996</v>
      </c>
      <c r="J199" s="36"/>
      <c r="K199" s="36"/>
      <c r="L199" s="36"/>
      <c r="M199" s="36"/>
      <c r="N199" s="36"/>
    </row>
    <row r="200" spans="1:14" s="32" customFormat="1" ht="29.25" customHeight="1" x14ac:dyDescent="0.25">
      <c r="A200" s="36">
        <f t="shared" si="41"/>
        <v>5</v>
      </c>
      <c r="B200" s="199"/>
      <c r="C200" s="208"/>
      <c r="D200" s="35" t="s">
        <v>273</v>
      </c>
      <c r="E200" s="35">
        <v>1</v>
      </c>
      <c r="F200" s="35"/>
      <c r="G200" s="35">
        <v>1</v>
      </c>
      <c r="H200" s="36">
        <f t="shared" si="39"/>
        <v>30</v>
      </c>
      <c r="I200" s="36">
        <f t="shared" si="40"/>
        <v>3.5999999999999996</v>
      </c>
      <c r="J200" s="36"/>
      <c r="K200" s="36"/>
      <c r="L200" s="36"/>
      <c r="M200" s="36"/>
      <c r="N200" s="36"/>
    </row>
    <row r="201" spans="1:14" s="32" customFormat="1" ht="29.25" customHeight="1" x14ac:dyDescent="0.25">
      <c r="A201" s="195" t="s">
        <v>63</v>
      </c>
      <c r="B201" s="195"/>
      <c r="C201" s="48">
        <v>3</v>
      </c>
      <c r="D201" s="48">
        <f>+E201</f>
        <v>5</v>
      </c>
      <c r="E201" s="48">
        <f>SUM(E196:E200)</f>
        <v>5</v>
      </c>
      <c r="F201" s="48">
        <f t="shared" ref="F201:I201" si="42">SUM(F196:F200)</f>
        <v>0</v>
      </c>
      <c r="G201" s="48">
        <f t="shared" si="42"/>
        <v>5</v>
      </c>
      <c r="H201" s="48">
        <f t="shared" si="42"/>
        <v>150</v>
      </c>
      <c r="I201" s="48">
        <f t="shared" si="42"/>
        <v>18</v>
      </c>
      <c r="J201" s="36"/>
      <c r="K201" s="36"/>
      <c r="L201" s="36"/>
      <c r="M201" s="36"/>
      <c r="N201" s="36"/>
    </row>
    <row r="202" spans="1:14" s="32" customFormat="1" ht="29.25" customHeight="1" x14ac:dyDescent="0.25">
      <c r="A202" s="36">
        <v>1</v>
      </c>
      <c r="B202" s="199" t="s">
        <v>274</v>
      </c>
      <c r="C202" s="14" t="s">
        <v>275</v>
      </c>
      <c r="D202" s="35" t="s">
        <v>276</v>
      </c>
      <c r="E202" s="35">
        <v>1</v>
      </c>
      <c r="F202" s="35"/>
      <c r="G202" s="35">
        <v>1</v>
      </c>
      <c r="H202" s="36">
        <f>+G202*30</f>
        <v>30</v>
      </c>
      <c r="I202" s="36">
        <f>+H202*0.12</f>
        <v>3.5999999999999996</v>
      </c>
      <c r="J202" s="36"/>
      <c r="K202" s="36"/>
      <c r="L202" s="36"/>
      <c r="M202" s="36"/>
      <c r="N202" s="36"/>
    </row>
    <row r="203" spans="1:14" s="32" customFormat="1" ht="29.25" customHeight="1" x14ac:dyDescent="0.25">
      <c r="A203" s="36">
        <f>+A202+1</f>
        <v>2</v>
      </c>
      <c r="B203" s="199"/>
      <c r="C203" s="14" t="s">
        <v>65</v>
      </c>
      <c r="D203" s="35" t="s">
        <v>277</v>
      </c>
      <c r="E203" s="35">
        <v>1</v>
      </c>
      <c r="F203" s="35"/>
      <c r="G203" s="35">
        <v>1</v>
      </c>
      <c r="H203" s="36">
        <f>+G203*30</f>
        <v>30</v>
      </c>
      <c r="I203" s="36">
        <f>+H203*0.12</f>
        <v>3.5999999999999996</v>
      </c>
      <c r="J203" s="36"/>
      <c r="K203" s="36"/>
      <c r="L203" s="36"/>
      <c r="M203" s="36"/>
      <c r="N203" s="36"/>
    </row>
    <row r="204" spans="1:14" s="32" customFormat="1" ht="29.25" customHeight="1" x14ac:dyDescent="0.25">
      <c r="A204" s="36">
        <f t="shared" ref="A204:A208" si="43">+A203+1</f>
        <v>3</v>
      </c>
      <c r="B204" s="199"/>
      <c r="C204" s="14" t="s">
        <v>112</v>
      </c>
      <c r="D204" s="35" t="s">
        <v>278</v>
      </c>
      <c r="E204" s="35">
        <v>1</v>
      </c>
      <c r="F204" s="35"/>
      <c r="G204" s="35">
        <v>1</v>
      </c>
      <c r="H204" s="36">
        <f>+G204*30</f>
        <v>30</v>
      </c>
      <c r="I204" s="36">
        <f>+H204*0.12</f>
        <v>3.5999999999999996</v>
      </c>
      <c r="J204" s="36"/>
      <c r="K204" s="36"/>
      <c r="L204" s="36"/>
      <c r="M204" s="36"/>
      <c r="N204" s="36"/>
    </row>
    <row r="205" spans="1:14" s="32" customFormat="1" ht="29.25" customHeight="1" x14ac:dyDescent="0.25">
      <c r="A205" s="36">
        <f t="shared" si="43"/>
        <v>4</v>
      </c>
      <c r="B205" s="199"/>
      <c r="C205" s="14" t="s">
        <v>279</v>
      </c>
      <c r="D205" s="35" t="s">
        <v>280</v>
      </c>
      <c r="E205" s="35">
        <v>1</v>
      </c>
      <c r="F205" s="35"/>
      <c r="G205" s="35">
        <v>1</v>
      </c>
      <c r="H205" s="36">
        <f t="shared" ref="H205:H208" si="44">+G205*30</f>
        <v>30</v>
      </c>
      <c r="I205" s="36">
        <f t="shared" ref="I205:I208" si="45">+H205*0.12</f>
        <v>3.5999999999999996</v>
      </c>
      <c r="J205" s="36"/>
      <c r="K205" s="36"/>
      <c r="L205" s="36"/>
      <c r="M205" s="36"/>
      <c r="N205" s="36"/>
    </row>
    <row r="206" spans="1:14" s="32" customFormat="1" ht="29.25" customHeight="1" x14ac:dyDescent="0.25">
      <c r="A206" s="36">
        <f t="shared" si="43"/>
        <v>5</v>
      </c>
      <c r="B206" s="199"/>
      <c r="C206" s="14" t="s">
        <v>281</v>
      </c>
      <c r="D206" s="35" t="s">
        <v>282</v>
      </c>
      <c r="E206" s="35">
        <v>1</v>
      </c>
      <c r="F206" s="35"/>
      <c r="G206" s="35">
        <v>1</v>
      </c>
      <c r="H206" s="36">
        <f t="shared" si="44"/>
        <v>30</v>
      </c>
      <c r="I206" s="36">
        <f t="shared" si="45"/>
        <v>3.5999999999999996</v>
      </c>
      <c r="J206" s="36"/>
      <c r="K206" s="36"/>
      <c r="L206" s="36"/>
      <c r="M206" s="36"/>
      <c r="N206" s="36"/>
    </row>
    <row r="207" spans="1:14" s="32" customFormat="1" ht="29.25" customHeight="1" x14ac:dyDescent="0.25">
      <c r="A207" s="36">
        <f t="shared" si="43"/>
        <v>6</v>
      </c>
      <c r="B207" s="199"/>
      <c r="C207" s="14" t="s">
        <v>283</v>
      </c>
      <c r="D207" s="35" t="s">
        <v>284</v>
      </c>
      <c r="E207" s="35">
        <v>1</v>
      </c>
      <c r="F207" s="35"/>
      <c r="G207" s="35">
        <v>1</v>
      </c>
      <c r="H207" s="36">
        <f t="shared" si="44"/>
        <v>30</v>
      </c>
      <c r="I207" s="36">
        <f t="shared" si="45"/>
        <v>3.5999999999999996</v>
      </c>
      <c r="J207" s="36"/>
      <c r="K207" s="36"/>
      <c r="L207" s="36"/>
      <c r="M207" s="36"/>
      <c r="N207" s="36"/>
    </row>
    <row r="208" spans="1:14" s="32" customFormat="1" ht="29.25" customHeight="1" x14ac:dyDescent="0.25">
      <c r="A208" s="36">
        <f t="shared" si="43"/>
        <v>7</v>
      </c>
      <c r="B208" s="199"/>
      <c r="C208" s="14" t="s">
        <v>285</v>
      </c>
      <c r="D208" s="35" t="s">
        <v>286</v>
      </c>
      <c r="E208" s="35">
        <v>1</v>
      </c>
      <c r="F208" s="35"/>
      <c r="G208" s="35">
        <v>1</v>
      </c>
      <c r="H208" s="36">
        <f t="shared" si="44"/>
        <v>30</v>
      </c>
      <c r="I208" s="36">
        <f t="shared" si="45"/>
        <v>3.5999999999999996</v>
      </c>
      <c r="J208" s="36"/>
      <c r="K208" s="36"/>
      <c r="L208" s="36"/>
      <c r="M208" s="36"/>
      <c r="N208" s="36"/>
    </row>
    <row r="209" spans="1:14" s="32" customFormat="1" ht="29.25" customHeight="1" x14ac:dyDescent="0.25">
      <c r="A209" s="195" t="s">
        <v>63</v>
      </c>
      <c r="B209" s="195"/>
      <c r="C209" s="48">
        <v>7</v>
      </c>
      <c r="D209" s="48">
        <f>+E209</f>
        <v>7</v>
      </c>
      <c r="E209" s="48">
        <f>+E208+E207+E206+E205+E204+E203+E202</f>
        <v>7</v>
      </c>
      <c r="F209" s="48">
        <f t="shared" ref="F209:I209" si="46">+F208+F207+F206+F205+F204+F203+F202</f>
        <v>0</v>
      </c>
      <c r="G209" s="48">
        <f t="shared" si="46"/>
        <v>7</v>
      </c>
      <c r="H209" s="48">
        <f t="shared" si="46"/>
        <v>210</v>
      </c>
      <c r="I209" s="48">
        <f t="shared" si="46"/>
        <v>25.200000000000003</v>
      </c>
      <c r="J209" s="36"/>
      <c r="K209" s="36"/>
      <c r="L209" s="36"/>
      <c r="M209" s="36"/>
      <c r="N209" s="36"/>
    </row>
    <row r="210" spans="1:14" s="32" customFormat="1" ht="29.25" customHeight="1" x14ac:dyDescent="0.25">
      <c r="A210" s="36">
        <v>1</v>
      </c>
      <c r="B210" s="199" t="s">
        <v>308</v>
      </c>
      <c r="C210" s="35" t="s">
        <v>287</v>
      </c>
      <c r="D210" s="35" t="s">
        <v>288</v>
      </c>
      <c r="E210" s="21">
        <v>1</v>
      </c>
      <c r="F210" s="35"/>
      <c r="G210" s="35">
        <v>1</v>
      </c>
      <c r="H210" s="36">
        <f>+G210*30</f>
        <v>30</v>
      </c>
      <c r="I210" s="36">
        <f>+H210*0.12</f>
        <v>3.5999999999999996</v>
      </c>
      <c r="J210" s="36"/>
      <c r="K210" s="36"/>
      <c r="L210" s="36"/>
      <c r="M210" s="36"/>
      <c r="N210" s="36"/>
    </row>
    <row r="211" spans="1:14" s="32" customFormat="1" ht="29.25" customHeight="1" x14ac:dyDescent="0.25">
      <c r="A211" s="36">
        <f>+A210+1</f>
        <v>2</v>
      </c>
      <c r="B211" s="199"/>
      <c r="C211" s="35" t="s">
        <v>289</v>
      </c>
      <c r="D211" s="35" t="s">
        <v>290</v>
      </c>
      <c r="E211" s="21">
        <v>1</v>
      </c>
      <c r="F211" s="35"/>
      <c r="G211" s="35">
        <v>1</v>
      </c>
      <c r="H211" s="36">
        <f t="shared" ref="H211:H222" si="47">+G211*30</f>
        <v>30</v>
      </c>
      <c r="I211" s="36">
        <f t="shared" ref="I211:I222" si="48">+H211*0.12</f>
        <v>3.5999999999999996</v>
      </c>
      <c r="J211" s="36"/>
      <c r="K211" s="36"/>
      <c r="L211" s="36"/>
      <c r="M211" s="36"/>
      <c r="N211" s="36"/>
    </row>
    <row r="212" spans="1:14" s="32" customFormat="1" ht="29.25" customHeight="1" x14ac:dyDescent="0.25">
      <c r="A212" s="36">
        <f t="shared" ref="A212:A222" si="49">+A211+1</f>
        <v>3</v>
      </c>
      <c r="B212" s="199"/>
      <c r="C212" s="199" t="s">
        <v>291</v>
      </c>
      <c r="D212" s="35" t="s">
        <v>292</v>
      </c>
      <c r="E212" s="21">
        <v>1</v>
      </c>
      <c r="F212" s="35"/>
      <c r="G212" s="35">
        <v>1</v>
      </c>
      <c r="H212" s="36">
        <f t="shared" si="47"/>
        <v>30</v>
      </c>
      <c r="I212" s="36">
        <f t="shared" si="48"/>
        <v>3.5999999999999996</v>
      </c>
      <c r="J212" s="36"/>
      <c r="K212" s="36"/>
      <c r="L212" s="36"/>
      <c r="M212" s="36"/>
      <c r="N212" s="36"/>
    </row>
    <row r="213" spans="1:14" s="32" customFormat="1" ht="29.25" customHeight="1" x14ac:dyDescent="0.25">
      <c r="A213" s="36">
        <f t="shared" si="49"/>
        <v>4</v>
      </c>
      <c r="B213" s="199"/>
      <c r="C213" s="199"/>
      <c r="D213" s="35" t="s">
        <v>293</v>
      </c>
      <c r="E213" s="21">
        <v>1</v>
      </c>
      <c r="F213" s="35"/>
      <c r="G213" s="35">
        <v>1</v>
      </c>
      <c r="H213" s="36">
        <f t="shared" si="47"/>
        <v>30</v>
      </c>
      <c r="I213" s="36">
        <f t="shared" si="48"/>
        <v>3.5999999999999996</v>
      </c>
      <c r="J213" s="36"/>
      <c r="K213" s="36"/>
      <c r="L213" s="36"/>
      <c r="M213" s="36"/>
      <c r="N213" s="36"/>
    </row>
    <row r="214" spans="1:14" s="32" customFormat="1" ht="29.25" customHeight="1" x14ac:dyDescent="0.25">
      <c r="A214" s="36">
        <f t="shared" si="49"/>
        <v>5</v>
      </c>
      <c r="B214" s="199"/>
      <c r="C214" s="199"/>
      <c r="D214" s="35" t="s">
        <v>294</v>
      </c>
      <c r="E214" s="21">
        <v>1</v>
      </c>
      <c r="F214" s="35"/>
      <c r="G214" s="35">
        <v>1</v>
      </c>
      <c r="H214" s="36">
        <f t="shared" si="47"/>
        <v>30</v>
      </c>
      <c r="I214" s="36">
        <f t="shared" si="48"/>
        <v>3.5999999999999996</v>
      </c>
      <c r="J214" s="36"/>
      <c r="K214" s="36"/>
      <c r="L214" s="36"/>
      <c r="M214" s="36"/>
      <c r="N214" s="36"/>
    </row>
    <row r="215" spans="1:14" s="32" customFormat="1" ht="29.25" customHeight="1" x14ac:dyDescent="0.25">
      <c r="A215" s="36">
        <f t="shared" si="49"/>
        <v>6</v>
      </c>
      <c r="B215" s="199"/>
      <c r="C215" s="199" t="s">
        <v>295</v>
      </c>
      <c r="D215" s="35" t="s">
        <v>296</v>
      </c>
      <c r="E215" s="21">
        <v>1</v>
      </c>
      <c r="F215" s="35"/>
      <c r="G215" s="35">
        <v>1</v>
      </c>
      <c r="H215" s="36">
        <f t="shared" si="47"/>
        <v>30</v>
      </c>
      <c r="I215" s="36">
        <f t="shared" si="48"/>
        <v>3.5999999999999996</v>
      </c>
      <c r="J215" s="36"/>
      <c r="K215" s="36"/>
      <c r="L215" s="36"/>
      <c r="M215" s="36"/>
      <c r="N215" s="36"/>
    </row>
    <row r="216" spans="1:14" s="32" customFormat="1" ht="29.25" customHeight="1" x14ac:dyDescent="0.25">
      <c r="A216" s="36">
        <f t="shared" si="49"/>
        <v>7</v>
      </c>
      <c r="B216" s="199"/>
      <c r="C216" s="199"/>
      <c r="D216" s="35" t="s">
        <v>297</v>
      </c>
      <c r="E216" s="21">
        <v>1</v>
      </c>
      <c r="F216" s="35"/>
      <c r="G216" s="35">
        <v>1</v>
      </c>
      <c r="H216" s="36">
        <f t="shared" si="47"/>
        <v>30</v>
      </c>
      <c r="I216" s="36">
        <f t="shared" si="48"/>
        <v>3.5999999999999996</v>
      </c>
      <c r="J216" s="36"/>
      <c r="K216" s="36"/>
      <c r="L216" s="36"/>
      <c r="M216" s="36"/>
      <c r="N216" s="36"/>
    </row>
    <row r="217" spans="1:14" s="32" customFormat="1" ht="29.25" customHeight="1" x14ac:dyDescent="0.25">
      <c r="A217" s="36">
        <f t="shared" si="49"/>
        <v>8</v>
      </c>
      <c r="B217" s="199"/>
      <c r="C217" s="199" t="s">
        <v>298</v>
      </c>
      <c r="D217" s="35" t="s">
        <v>299</v>
      </c>
      <c r="E217" s="21">
        <v>1</v>
      </c>
      <c r="F217" s="35"/>
      <c r="G217" s="35">
        <v>1</v>
      </c>
      <c r="H217" s="36">
        <f t="shared" si="47"/>
        <v>30</v>
      </c>
      <c r="I217" s="36">
        <f t="shared" si="48"/>
        <v>3.5999999999999996</v>
      </c>
      <c r="J217" s="36"/>
      <c r="K217" s="36"/>
      <c r="L217" s="36"/>
      <c r="M217" s="36"/>
      <c r="N217" s="36"/>
    </row>
    <row r="218" spans="1:14" s="32" customFormat="1" ht="29.25" customHeight="1" x14ac:dyDescent="0.25">
      <c r="A218" s="36">
        <f t="shared" si="49"/>
        <v>9</v>
      </c>
      <c r="B218" s="199"/>
      <c r="C218" s="199"/>
      <c r="D218" s="35" t="s">
        <v>300</v>
      </c>
      <c r="E218" s="21">
        <v>1</v>
      </c>
      <c r="F218" s="35"/>
      <c r="G218" s="35">
        <v>1</v>
      </c>
      <c r="H218" s="36">
        <f t="shared" si="47"/>
        <v>30</v>
      </c>
      <c r="I218" s="36">
        <f t="shared" si="48"/>
        <v>3.5999999999999996</v>
      </c>
      <c r="J218" s="36"/>
      <c r="K218" s="36"/>
      <c r="L218" s="36"/>
      <c r="M218" s="36"/>
      <c r="N218" s="36"/>
    </row>
    <row r="219" spans="1:14" s="32" customFormat="1" ht="29.25" customHeight="1" x14ac:dyDescent="0.25">
      <c r="A219" s="36">
        <f t="shared" si="49"/>
        <v>10</v>
      </c>
      <c r="B219" s="199"/>
      <c r="C219" s="35" t="s">
        <v>301</v>
      </c>
      <c r="D219" s="35" t="s">
        <v>302</v>
      </c>
      <c r="E219" s="21">
        <v>1</v>
      </c>
      <c r="F219" s="35"/>
      <c r="G219" s="35">
        <v>1</v>
      </c>
      <c r="H219" s="36">
        <f t="shared" si="47"/>
        <v>30</v>
      </c>
      <c r="I219" s="36">
        <f t="shared" si="48"/>
        <v>3.5999999999999996</v>
      </c>
      <c r="J219" s="36"/>
      <c r="K219" s="36"/>
      <c r="L219" s="36"/>
      <c r="M219" s="36"/>
      <c r="N219" s="36"/>
    </row>
    <row r="220" spans="1:14" s="32" customFormat="1" ht="29.25" customHeight="1" x14ac:dyDescent="0.25">
      <c r="A220" s="36">
        <f t="shared" si="49"/>
        <v>11</v>
      </c>
      <c r="B220" s="199"/>
      <c r="C220" s="35" t="s">
        <v>303</v>
      </c>
      <c r="D220" s="35" t="s">
        <v>304</v>
      </c>
      <c r="E220" s="35">
        <v>1</v>
      </c>
      <c r="F220" s="35"/>
      <c r="G220" s="35">
        <v>1</v>
      </c>
      <c r="H220" s="36">
        <f t="shared" si="47"/>
        <v>30</v>
      </c>
      <c r="I220" s="36">
        <f t="shared" si="48"/>
        <v>3.5999999999999996</v>
      </c>
      <c r="J220" s="36"/>
      <c r="K220" s="36"/>
      <c r="L220" s="36"/>
      <c r="M220" s="36"/>
      <c r="N220" s="36"/>
    </row>
    <row r="221" spans="1:14" s="32" customFormat="1" ht="29.25" customHeight="1" x14ac:dyDescent="0.25">
      <c r="A221" s="36">
        <f t="shared" si="49"/>
        <v>12</v>
      </c>
      <c r="B221" s="199"/>
      <c r="C221" s="199" t="s">
        <v>305</v>
      </c>
      <c r="D221" s="35" t="s">
        <v>306</v>
      </c>
      <c r="E221" s="21">
        <v>1</v>
      </c>
      <c r="F221" s="35"/>
      <c r="G221" s="35">
        <v>1</v>
      </c>
      <c r="H221" s="36">
        <f t="shared" si="47"/>
        <v>30</v>
      </c>
      <c r="I221" s="36">
        <f t="shared" si="48"/>
        <v>3.5999999999999996</v>
      </c>
      <c r="J221" s="36"/>
      <c r="K221" s="36"/>
      <c r="L221" s="36"/>
      <c r="M221" s="36"/>
      <c r="N221" s="36"/>
    </row>
    <row r="222" spans="1:14" s="32" customFormat="1" ht="29.25" customHeight="1" x14ac:dyDescent="0.25">
      <c r="A222" s="36">
        <f t="shared" si="49"/>
        <v>13</v>
      </c>
      <c r="B222" s="199"/>
      <c r="C222" s="199"/>
      <c r="D222" s="35" t="s">
        <v>307</v>
      </c>
      <c r="E222" s="21">
        <v>1</v>
      </c>
      <c r="F222" s="35"/>
      <c r="G222" s="35">
        <v>1</v>
      </c>
      <c r="H222" s="36">
        <f t="shared" si="47"/>
        <v>30</v>
      </c>
      <c r="I222" s="36">
        <f t="shared" si="48"/>
        <v>3.5999999999999996</v>
      </c>
      <c r="J222" s="36"/>
      <c r="K222" s="36"/>
      <c r="L222" s="36"/>
      <c r="M222" s="36"/>
      <c r="N222" s="36"/>
    </row>
    <row r="223" spans="1:14" s="32" customFormat="1" ht="29.25" customHeight="1" x14ac:dyDescent="0.25">
      <c r="A223" s="204" t="s">
        <v>63</v>
      </c>
      <c r="B223" s="204"/>
      <c r="C223" s="38">
        <v>8</v>
      </c>
      <c r="D223" s="38">
        <v>13</v>
      </c>
      <c r="E223" s="38">
        <f>SUM(E210:E222)</f>
        <v>13</v>
      </c>
      <c r="F223" s="38">
        <f>SUM(F210:F222)</f>
        <v>0</v>
      </c>
      <c r="G223" s="38">
        <f>SUM(G210:G222)</f>
        <v>13</v>
      </c>
      <c r="H223" s="38">
        <f t="shared" ref="H223:I223" si="50">SUM(H210:H222)</f>
        <v>390</v>
      </c>
      <c r="I223" s="50">
        <f t="shared" si="50"/>
        <v>46.800000000000011</v>
      </c>
      <c r="J223" s="36"/>
      <c r="K223" s="36"/>
      <c r="L223" s="36"/>
      <c r="M223" s="36"/>
      <c r="N223" s="36"/>
    </row>
    <row r="224" spans="1:14" s="32" customFormat="1" ht="29.25" customHeight="1" x14ac:dyDescent="0.25">
      <c r="A224" s="204" t="s">
        <v>222</v>
      </c>
      <c r="B224" s="204"/>
      <c r="C224" s="38">
        <f>+C223+C209+C201</f>
        <v>18</v>
      </c>
      <c r="D224" s="38">
        <f t="shared" ref="D224:G224" si="51">+D223+D209+D201</f>
        <v>25</v>
      </c>
      <c r="E224" s="38">
        <f t="shared" si="51"/>
        <v>25</v>
      </c>
      <c r="F224" s="38">
        <f t="shared" si="51"/>
        <v>0</v>
      </c>
      <c r="G224" s="38">
        <f t="shared" si="51"/>
        <v>25</v>
      </c>
      <c r="H224" s="38">
        <f>+H223+H209+H201</f>
        <v>750</v>
      </c>
      <c r="I224" s="50">
        <f>+I223+I209+I201</f>
        <v>90.000000000000014</v>
      </c>
      <c r="J224" s="36"/>
      <c r="K224" s="36"/>
      <c r="L224" s="36"/>
      <c r="M224" s="36"/>
      <c r="N224" s="36"/>
    </row>
    <row r="225" spans="1:14" x14ac:dyDescent="0.3">
      <c r="A225" s="204" t="s">
        <v>348</v>
      </c>
      <c r="B225" s="204"/>
      <c r="C225" s="38">
        <f>+C224+C190+C153</f>
        <v>92</v>
      </c>
      <c r="D225" s="38">
        <f t="shared" ref="D225:N225" si="52">+D224+D190+D153</f>
        <v>182</v>
      </c>
      <c r="E225" s="38">
        <f t="shared" si="52"/>
        <v>182</v>
      </c>
      <c r="F225" s="38">
        <f t="shared" si="52"/>
        <v>97</v>
      </c>
      <c r="G225" s="38">
        <f t="shared" si="52"/>
        <v>85</v>
      </c>
      <c r="H225" s="38">
        <f t="shared" si="52"/>
        <v>2662</v>
      </c>
      <c r="I225" s="50">
        <f t="shared" si="52"/>
        <v>412.31999999999994</v>
      </c>
      <c r="J225" s="38">
        <f t="shared" si="52"/>
        <v>4</v>
      </c>
      <c r="K225" s="38">
        <f t="shared" si="52"/>
        <v>4</v>
      </c>
      <c r="L225" s="38">
        <f t="shared" si="52"/>
        <v>15</v>
      </c>
      <c r="M225" s="38">
        <f t="shared" si="52"/>
        <v>120</v>
      </c>
      <c r="N225" s="38">
        <f t="shared" si="52"/>
        <v>62.3</v>
      </c>
    </row>
  </sheetData>
  <mergeCells count="109">
    <mergeCell ref="A2:N2"/>
    <mergeCell ref="A225:B225"/>
    <mergeCell ref="B86:B93"/>
    <mergeCell ref="B118:B130"/>
    <mergeCell ref="C132:C138"/>
    <mergeCell ref="C139:C140"/>
    <mergeCell ref="C141:C145"/>
    <mergeCell ref="C146:C147"/>
    <mergeCell ref="B132:B149"/>
    <mergeCell ref="A189:B189"/>
    <mergeCell ref="C197:C198"/>
    <mergeCell ref="C199:C200"/>
    <mergeCell ref="C26:C34"/>
    <mergeCell ref="A167:B167"/>
    <mergeCell ref="A174:B174"/>
    <mergeCell ref="A172:B172"/>
    <mergeCell ref="A183:B183"/>
    <mergeCell ref="A190:B190"/>
    <mergeCell ref="C168:C169"/>
    <mergeCell ref="D194:D195"/>
    <mergeCell ref="A223:B223"/>
    <mergeCell ref="A224:B224"/>
    <mergeCell ref="C212:C214"/>
    <mergeCell ref="A201:B201"/>
    <mergeCell ref="C62:C68"/>
    <mergeCell ref="C69:C70"/>
    <mergeCell ref="C71:C73"/>
    <mergeCell ref="A152:B152"/>
    <mergeCell ref="B192:N192"/>
    <mergeCell ref="B196:B200"/>
    <mergeCell ref="A209:B209"/>
    <mergeCell ref="E194:E195"/>
    <mergeCell ref="F194:G194"/>
    <mergeCell ref="M157:N158"/>
    <mergeCell ref="C158:C159"/>
    <mergeCell ref="D158:D159"/>
    <mergeCell ref="E158:E159"/>
    <mergeCell ref="F158:G158"/>
    <mergeCell ref="A193:A195"/>
    <mergeCell ref="B193:B195"/>
    <mergeCell ref="C193:G193"/>
    <mergeCell ref="H193:I194"/>
    <mergeCell ref="J193:L194"/>
    <mergeCell ref="A157:A159"/>
    <mergeCell ref="B157:B159"/>
    <mergeCell ref="C157:G157"/>
    <mergeCell ref="H157:I158"/>
    <mergeCell ref="J157:L158"/>
    <mergeCell ref="B210:B222"/>
    <mergeCell ref="C215:C216"/>
    <mergeCell ref="C217:C218"/>
    <mergeCell ref="C221:C222"/>
    <mergeCell ref="M193:N194"/>
    <mergeCell ref="C194:C195"/>
    <mergeCell ref="B160:B166"/>
    <mergeCell ref="C161:C162"/>
    <mergeCell ref="C165:C166"/>
    <mergeCell ref="B175:B182"/>
    <mergeCell ref="B184:B188"/>
    <mergeCell ref="B168:B171"/>
    <mergeCell ref="B202:B208"/>
    <mergeCell ref="A12:B12"/>
    <mergeCell ref="A131:B131"/>
    <mergeCell ref="A150:B150"/>
    <mergeCell ref="A153:B153"/>
    <mergeCell ref="C105:C107"/>
    <mergeCell ref="C108:C109"/>
    <mergeCell ref="C110:C111"/>
    <mergeCell ref="C113:C114"/>
    <mergeCell ref="C115:C116"/>
    <mergeCell ref="C98:C100"/>
    <mergeCell ref="C102:C104"/>
    <mergeCell ref="C90:C93"/>
    <mergeCell ref="C74:C75"/>
    <mergeCell ref="B95:B100"/>
    <mergeCell ref="B102:B116"/>
    <mergeCell ref="C15:C16"/>
    <mergeCell ref="A19:B19"/>
    <mergeCell ref="A85:B85"/>
    <mergeCell ref="A94:B94"/>
    <mergeCell ref="A101:B101"/>
    <mergeCell ref="A117:B117"/>
    <mergeCell ref="C20:C22"/>
    <mergeCell ref="C119:C123"/>
    <mergeCell ref="C124:C129"/>
    <mergeCell ref="J5:L6"/>
    <mergeCell ref="M5:N6"/>
    <mergeCell ref="C6:C7"/>
    <mergeCell ref="D6:D7"/>
    <mergeCell ref="E6:E7"/>
    <mergeCell ref="F6:G6"/>
    <mergeCell ref="C80:C84"/>
    <mergeCell ref="A3:N3"/>
    <mergeCell ref="B155:N155"/>
    <mergeCell ref="A5:A7"/>
    <mergeCell ref="B5:B7"/>
    <mergeCell ref="C5:G5"/>
    <mergeCell ref="H5:I6"/>
    <mergeCell ref="C46:C49"/>
    <mergeCell ref="C50:C56"/>
    <mergeCell ref="C58:C60"/>
    <mergeCell ref="C76:C79"/>
    <mergeCell ref="B76:B84"/>
    <mergeCell ref="C35:C45"/>
    <mergeCell ref="B8:B11"/>
    <mergeCell ref="B13:B18"/>
    <mergeCell ref="B20:B34"/>
    <mergeCell ref="B35:B57"/>
    <mergeCell ref="B58:B75"/>
  </mergeCells>
  <conditionalFormatting sqref="C8:C11 E8:G11 B118">
    <cfRule type="cellIs" dxfId="340" priority="48" operator="equal">
      <formula>0</formula>
    </cfRule>
  </conditionalFormatting>
  <conditionalFormatting sqref="B8:B11">
    <cfRule type="cellIs" dxfId="339" priority="50" operator="equal">
      <formula>0</formula>
    </cfRule>
  </conditionalFormatting>
  <conditionalFormatting sqref="B132">
    <cfRule type="cellIs" dxfId="338" priority="35" operator="equal">
      <formula>0</formula>
    </cfRule>
  </conditionalFormatting>
  <conditionalFormatting sqref="B155">
    <cfRule type="cellIs" dxfId="337" priority="31" operator="equal">
      <formula>0</formula>
    </cfRule>
  </conditionalFormatting>
  <conditionalFormatting sqref="D8">
    <cfRule type="cellIs" dxfId="336" priority="47" operator="equal">
      <formula>0</formula>
    </cfRule>
  </conditionalFormatting>
  <conditionalFormatting sqref="D9:D11">
    <cfRule type="cellIs" dxfId="335" priority="46" operator="equal">
      <formula>0</formula>
    </cfRule>
  </conditionalFormatting>
  <conditionalFormatting sqref="J8">
    <cfRule type="cellIs" dxfId="334" priority="45" operator="equal">
      <formula>0</formula>
    </cfRule>
  </conditionalFormatting>
  <conditionalFormatting sqref="C13:C15 C17:C18 B13:B18 D13:D18 F13:G18">
    <cfRule type="cellIs" dxfId="333" priority="44" operator="equal">
      <formula>0</formula>
    </cfRule>
  </conditionalFormatting>
  <conditionalFormatting sqref="B20">
    <cfRule type="cellIs" dxfId="332" priority="43" operator="equal">
      <formula>0</formula>
    </cfRule>
  </conditionalFormatting>
  <conditionalFormatting sqref="B102 E102:G116">
    <cfRule type="cellIs" dxfId="331" priority="37" operator="equal">
      <formula>0</formula>
    </cfRule>
  </conditionalFormatting>
  <conditionalFormatting sqref="E119:G130">
    <cfRule type="cellIs" dxfId="330" priority="36" operator="equal">
      <formula>0</formula>
    </cfRule>
  </conditionalFormatting>
  <conditionalFormatting sqref="B86">
    <cfRule type="cellIs" dxfId="329" priority="39" operator="equal">
      <formula>0</formula>
    </cfRule>
  </conditionalFormatting>
  <conditionalFormatting sqref="B95:B100 C96:C97 J95:J97 D98:G100 E95:G97">
    <cfRule type="cellIs" dxfId="328" priority="38" operator="equal">
      <formula>0</formula>
    </cfRule>
  </conditionalFormatting>
  <conditionalFormatting sqref="E13:E18">
    <cfRule type="cellIs" dxfId="327" priority="34" operator="equal">
      <formula>0</formula>
    </cfRule>
  </conditionalFormatting>
  <conditionalFormatting sqref="A3">
    <cfRule type="cellIs" dxfId="326" priority="33" operator="equal">
      <formula>0</formula>
    </cfRule>
  </conditionalFormatting>
  <conditionalFormatting sqref="E20:E84">
    <cfRule type="cellIs" dxfId="325" priority="27" operator="equal">
      <formula>0</formula>
    </cfRule>
  </conditionalFormatting>
  <conditionalFormatting sqref="C208">
    <cfRule type="cellIs" dxfId="324" priority="29" stopIfTrue="1" operator="equal">
      <formula>0</formula>
    </cfRule>
  </conditionalFormatting>
  <conditionalFormatting sqref="B35">
    <cfRule type="cellIs" dxfId="323" priority="28" operator="equal">
      <formula>0</formula>
    </cfRule>
  </conditionalFormatting>
  <conditionalFormatting sqref="E86:G93">
    <cfRule type="cellIs" dxfId="322" priority="26" operator="equal">
      <formula>0</formula>
    </cfRule>
  </conditionalFormatting>
  <conditionalFormatting sqref="E132:G149">
    <cfRule type="cellIs" dxfId="321" priority="21" operator="equal">
      <formula>0</formula>
    </cfRule>
  </conditionalFormatting>
  <conditionalFormatting sqref="B151:I151">
    <cfRule type="cellIs" dxfId="320" priority="20" operator="equal">
      <formula>0</formula>
    </cfRule>
  </conditionalFormatting>
  <conditionalFormatting sqref="F20:G84">
    <cfRule type="cellIs" dxfId="319" priority="18" operator="equal">
      <formula>0</formula>
    </cfRule>
  </conditionalFormatting>
  <conditionalFormatting sqref="C61 C63:C67 C72 C50 C35 C47:C48 C20 C24:C26 C57">
    <cfRule type="cellIs" dxfId="318" priority="17" operator="equal">
      <formula>0</formula>
    </cfRule>
  </conditionalFormatting>
  <conditionalFormatting sqref="J98:J100">
    <cfRule type="cellIs" dxfId="317" priority="13" operator="equal">
      <formula>0</formula>
    </cfRule>
  </conditionalFormatting>
  <conditionalFormatting sqref="C108:C109 C102:C105 C112 C115:C116">
    <cfRule type="cellIs" dxfId="316" priority="12" operator="equal">
      <formula>0</formula>
    </cfRule>
  </conditionalFormatting>
  <conditionalFormatting sqref="C130 C124 C118:C119">
    <cfRule type="cellIs" dxfId="315" priority="10" operator="equal">
      <formula>0</formula>
    </cfRule>
  </conditionalFormatting>
  <conditionalFormatting sqref="C148:C149 C132">
    <cfRule type="cellIs" dxfId="314" priority="7" operator="equal">
      <formula>0</formula>
    </cfRule>
  </conditionalFormatting>
  <conditionalFormatting sqref="D20:D84">
    <cfRule type="cellIs" dxfId="313" priority="6" operator="equal">
      <formula>0</formula>
    </cfRule>
  </conditionalFormatting>
  <conditionalFormatting sqref="D86:D93">
    <cfRule type="cellIs" dxfId="312" priority="5" operator="equal">
      <formula>0</formula>
    </cfRule>
  </conditionalFormatting>
  <conditionalFormatting sqref="D95:D97">
    <cfRule type="cellIs" dxfId="311" priority="4" operator="equal">
      <formula>0</formula>
    </cfRule>
  </conditionalFormatting>
  <conditionalFormatting sqref="D102:D116">
    <cfRule type="cellIs" dxfId="310" priority="3" operator="equal">
      <formula>0</formula>
    </cfRule>
  </conditionalFormatting>
  <conditionalFormatting sqref="D118:D130">
    <cfRule type="cellIs" dxfId="309" priority="2" operator="equal">
      <formula>0</formula>
    </cfRule>
  </conditionalFormatting>
  <conditionalFormatting sqref="D132:D149">
    <cfRule type="cellIs" dxfId="308" priority="1" operator="equal">
      <formula>0</formula>
    </cfRule>
  </conditionalFormatting>
  <pageMargins left="0.7" right="0.7" top="0.75" bottom="0.75" header="0.3" footer="0.3"/>
  <pageSetup paperSize="9" orientation="portrait" r:id="rId1"/>
  <ignoredErrors>
    <ignoredError sqref="E12 E19 E117 E174 E183 H209:I209 J101 E131 E150 E153 J12 H201:I20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43"/>
  <sheetViews>
    <sheetView zoomScale="70" zoomScaleNormal="70" workbookViewId="0">
      <pane ySplit="7" topLeftCell="A91" activePane="bottomLeft" state="frozen"/>
      <selection pane="bottomLeft" activeCell="J98" sqref="J98:J100"/>
    </sheetView>
  </sheetViews>
  <sheetFormatPr defaultRowHeight="18.75" x14ac:dyDescent="0.3"/>
  <cols>
    <col min="1" max="1" width="4" style="20" bestFit="1" customWidth="1"/>
    <col min="2" max="2" width="19.7109375" style="20" customWidth="1"/>
    <col min="3" max="3" width="22.140625" style="20" customWidth="1"/>
    <col min="4" max="4" width="42" style="20" customWidth="1"/>
    <col min="5" max="5" width="14.85546875" style="20" customWidth="1"/>
    <col min="6" max="6" width="17.7109375" style="20" customWidth="1"/>
    <col min="7" max="7" width="18.85546875" style="20" customWidth="1"/>
    <col min="8" max="8" width="9.140625" style="20"/>
    <col min="9" max="9" width="15.5703125" style="20" customWidth="1"/>
    <col min="10" max="10" width="26" style="20" customWidth="1"/>
    <col min="11" max="11" width="29.85546875" style="20" customWidth="1"/>
    <col min="12" max="12" width="14" style="20" customWidth="1"/>
    <col min="13" max="13" width="9.140625" style="20"/>
    <col min="14" max="14" width="14.5703125" style="20" customWidth="1"/>
    <col min="15" max="16384" width="9.140625" style="20"/>
  </cols>
  <sheetData>
    <row r="2" spans="1:19" ht="83.25" customHeight="1" x14ac:dyDescent="0.3">
      <c r="A2" s="179" t="s">
        <v>370</v>
      </c>
      <c r="B2" s="179"/>
      <c r="C2" s="179"/>
      <c r="D2" s="179"/>
      <c r="E2" s="179"/>
      <c r="F2" s="179"/>
      <c r="G2" s="179"/>
      <c r="H2" s="179"/>
      <c r="I2" s="179"/>
      <c r="J2" s="179"/>
      <c r="K2" s="179"/>
      <c r="L2" s="179"/>
      <c r="M2" s="179"/>
      <c r="N2" s="179"/>
      <c r="O2" s="51"/>
      <c r="P2" s="51"/>
      <c r="Q2" s="51"/>
      <c r="R2" s="51"/>
      <c r="S2" s="51"/>
    </row>
    <row r="3" spans="1:19" x14ac:dyDescent="0.3">
      <c r="A3" s="185" t="s">
        <v>224</v>
      </c>
      <c r="B3" s="185"/>
      <c r="C3" s="185"/>
      <c r="D3" s="185"/>
      <c r="E3" s="185"/>
      <c r="F3" s="185"/>
      <c r="G3" s="185"/>
      <c r="H3" s="185"/>
      <c r="I3" s="185"/>
      <c r="J3" s="185"/>
      <c r="K3" s="185"/>
      <c r="L3" s="185"/>
      <c r="M3" s="185"/>
      <c r="N3" s="185"/>
    </row>
    <row r="5" spans="1:19" ht="36" customHeight="1" x14ac:dyDescent="0.3">
      <c r="A5" s="182" t="s">
        <v>0</v>
      </c>
      <c r="B5" s="182" t="s">
        <v>41</v>
      </c>
      <c r="C5" s="182" t="s">
        <v>46</v>
      </c>
      <c r="D5" s="182"/>
      <c r="E5" s="182"/>
      <c r="F5" s="182"/>
      <c r="G5" s="182"/>
      <c r="H5" s="182" t="s">
        <v>42</v>
      </c>
      <c r="I5" s="182"/>
      <c r="J5" s="182" t="s">
        <v>43</v>
      </c>
      <c r="K5" s="182"/>
      <c r="L5" s="182"/>
      <c r="M5" s="182" t="s">
        <v>44</v>
      </c>
      <c r="N5" s="182"/>
    </row>
    <row r="6" spans="1:19" x14ac:dyDescent="0.3">
      <c r="A6" s="182"/>
      <c r="B6" s="182"/>
      <c r="C6" s="182" t="s">
        <v>223</v>
      </c>
      <c r="D6" s="182" t="s">
        <v>50</v>
      </c>
      <c r="E6" s="182" t="s">
        <v>2</v>
      </c>
      <c r="F6" s="182" t="s">
        <v>27</v>
      </c>
      <c r="G6" s="182"/>
      <c r="H6" s="182"/>
      <c r="I6" s="182"/>
      <c r="J6" s="182"/>
      <c r="K6" s="182"/>
      <c r="L6" s="182"/>
      <c r="M6" s="182"/>
      <c r="N6" s="182"/>
    </row>
    <row r="7" spans="1:19" ht="77.25" x14ac:dyDescent="0.3">
      <c r="A7" s="182"/>
      <c r="B7" s="182"/>
      <c r="C7" s="182"/>
      <c r="D7" s="182"/>
      <c r="E7" s="182"/>
      <c r="F7" s="57" t="s">
        <v>225</v>
      </c>
      <c r="G7" s="57" t="s">
        <v>226</v>
      </c>
      <c r="H7" s="57" t="s">
        <v>45</v>
      </c>
      <c r="I7" s="57" t="s">
        <v>227</v>
      </c>
      <c r="J7" s="57" t="s">
        <v>50</v>
      </c>
      <c r="K7" s="57" t="s">
        <v>52</v>
      </c>
      <c r="L7" s="57" t="s">
        <v>51</v>
      </c>
      <c r="M7" s="57" t="s">
        <v>45</v>
      </c>
      <c r="N7" s="57" t="s">
        <v>227</v>
      </c>
    </row>
    <row r="8" spans="1:19" s="32" customFormat="1" ht="29.25" customHeight="1" x14ac:dyDescent="0.25">
      <c r="A8" s="36">
        <v>1</v>
      </c>
      <c r="B8" s="194" t="s">
        <v>54</v>
      </c>
      <c r="C8" s="61" t="s">
        <v>55</v>
      </c>
      <c r="D8" s="33"/>
      <c r="E8" s="33">
        <f>+F8+G8</f>
        <v>0</v>
      </c>
      <c r="F8" s="61"/>
      <c r="G8" s="61"/>
      <c r="H8" s="66"/>
      <c r="I8" s="23"/>
      <c r="J8" s="61" t="s">
        <v>56</v>
      </c>
      <c r="K8" s="65">
        <v>1</v>
      </c>
      <c r="L8" s="65">
        <v>12</v>
      </c>
      <c r="M8" s="65">
        <v>30</v>
      </c>
      <c r="N8" s="39">
        <v>17.3</v>
      </c>
    </row>
    <row r="9" spans="1:19" s="32" customFormat="1" ht="29.25" customHeight="1" x14ac:dyDescent="0.25">
      <c r="A9" s="36">
        <v>2</v>
      </c>
      <c r="B9" s="194"/>
      <c r="C9" s="61" t="s">
        <v>57</v>
      </c>
      <c r="D9" s="61" t="s">
        <v>58</v>
      </c>
      <c r="E9" s="33">
        <f t="shared" ref="E9:E11" si="0">+F9+G9</f>
        <v>1</v>
      </c>
      <c r="F9" s="61"/>
      <c r="G9" s="61">
        <v>1</v>
      </c>
      <c r="H9" s="66">
        <v>30</v>
      </c>
      <c r="I9" s="23">
        <v>3</v>
      </c>
      <c r="J9" s="65"/>
      <c r="K9" s="65"/>
      <c r="L9" s="66"/>
      <c r="M9" s="65"/>
      <c r="N9" s="39"/>
    </row>
    <row r="10" spans="1:19" s="32" customFormat="1" ht="29.25" customHeight="1" x14ac:dyDescent="0.25">
      <c r="A10" s="36">
        <v>3</v>
      </c>
      <c r="B10" s="194"/>
      <c r="C10" s="61" t="s">
        <v>59</v>
      </c>
      <c r="D10" s="61" t="s">
        <v>60</v>
      </c>
      <c r="E10" s="33">
        <f t="shared" si="0"/>
        <v>1</v>
      </c>
      <c r="F10" s="61"/>
      <c r="G10" s="61">
        <v>1</v>
      </c>
      <c r="H10" s="66">
        <v>30</v>
      </c>
      <c r="I10" s="23">
        <v>3</v>
      </c>
      <c r="J10" s="65"/>
      <c r="K10" s="65"/>
      <c r="L10" s="65"/>
      <c r="M10" s="65"/>
      <c r="N10" s="39"/>
    </row>
    <row r="11" spans="1:19" s="32" customFormat="1" ht="29.25" customHeight="1" x14ac:dyDescent="0.25">
      <c r="A11" s="36">
        <v>4</v>
      </c>
      <c r="B11" s="194"/>
      <c r="C11" s="61" t="s">
        <v>61</v>
      </c>
      <c r="D11" s="61" t="s">
        <v>62</v>
      </c>
      <c r="E11" s="33">
        <f t="shared" si="0"/>
        <v>1</v>
      </c>
      <c r="F11" s="61"/>
      <c r="G11" s="61">
        <v>1</v>
      </c>
      <c r="H11" s="66">
        <v>30</v>
      </c>
      <c r="I11" s="23">
        <v>3</v>
      </c>
      <c r="J11" s="65"/>
      <c r="K11" s="65"/>
      <c r="L11" s="65"/>
      <c r="M11" s="65"/>
      <c r="N11" s="39"/>
    </row>
    <row r="12" spans="1:19" s="32" customFormat="1" ht="29.25" customHeight="1" x14ac:dyDescent="0.25">
      <c r="A12" s="195" t="s">
        <v>63</v>
      </c>
      <c r="B12" s="195"/>
      <c r="C12" s="62">
        <v>4</v>
      </c>
      <c r="D12" s="62">
        <f>+E12</f>
        <v>3</v>
      </c>
      <c r="E12" s="62">
        <f>+E11+E10+E9+E8</f>
        <v>3</v>
      </c>
      <c r="F12" s="62">
        <f t="shared" ref="F12:N12" si="1">+F11+F10+F9+F8</f>
        <v>0</v>
      </c>
      <c r="G12" s="62">
        <f t="shared" si="1"/>
        <v>3</v>
      </c>
      <c r="H12" s="62">
        <f t="shared" si="1"/>
        <v>90</v>
      </c>
      <c r="I12" s="62">
        <f t="shared" si="1"/>
        <v>9</v>
      </c>
      <c r="J12" s="62">
        <f>+K12</f>
        <v>1</v>
      </c>
      <c r="K12" s="62">
        <f t="shared" si="1"/>
        <v>1</v>
      </c>
      <c r="L12" s="62">
        <f t="shared" si="1"/>
        <v>12</v>
      </c>
      <c r="M12" s="62">
        <f t="shared" si="1"/>
        <v>30</v>
      </c>
      <c r="N12" s="62">
        <f t="shared" si="1"/>
        <v>17.3</v>
      </c>
    </row>
    <row r="13" spans="1:19" s="32" customFormat="1" ht="29.25" customHeight="1" x14ac:dyDescent="0.25">
      <c r="A13" s="36">
        <v>1</v>
      </c>
      <c r="B13" s="194" t="s">
        <v>64</v>
      </c>
      <c r="C13" s="61" t="s">
        <v>65</v>
      </c>
      <c r="D13" s="33" t="s">
        <v>66</v>
      </c>
      <c r="E13" s="33">
        <f>+F13+G13</f>
        <v>1</v>
      </c>
      <c r="F13" s="61"/>
      <c r="G13" s="61">
        <v>1</v>
      </c>
      <c r="H13" s="66">
        <v>30</v>
      </c>
      <c r="I13" s="23">
        <v>5.2</v>
      </c>
      <c r="J13" s="65"/>
      <c r="K13" s="65"/>
      <c r="L13" s="65"/>
      <c r="M13" s="65"/>
      <c r="N13" s="39"/>
    </row>
    <row r="14" spans="1:19" s="32" customFormat="1" ht="29.25" customHeight="1" x14ac:dyDescent="0.25">
      <c r="A14" s="36">
        <f>+A13+1</f>
        <v>2</v>
      </c>
      <c r="B14" s="194"/>
      <c r="C14" s="61" t="s">
        <v>67</v>
      </c>
      <c r="D14" s="61" t="s">
        <v>68</v>
      </c>
      <c r="E14" s="33">
        <f t="shared" ref="E14:E18" si="2">+F14+G14</f>
        <v>1</v>
      </c>
      <c r="F14" s="61">
        <v>1</v>
      </c>
      <c r="G14" s="61"/>
      <c r="H14" s="66">
        <v>1</v>
      </c>
      <c r="I14" s="23">
        <v>0.2</v>
      </c>
      <c r="J14" s="65"/>
      <c r="K14" s="65"/>
      <c r="L14" s="65"/>
      <c r="M14" s="65"/>
      <c r="N14" s="39"/>
    </row>
    <row r="15" spans="1:19" s="32" customFormat="1" ht="29.25" customHeight="1" x14ac:dyDescent="0.25">
      <c r="A15" s="36">
        <f t="shared" ref="A15:A18" si="3">+A14+1</f>
        <v>3</v>
      </c>
      <c r="B15" s="194"/>
      <c r="C15" s="194" t="s">
        <v>69</v>
      </c>
      <c r="D15" s="61" t="s">
        <v>70</v>
      </c>
      <c r="E15" s="33">
        <f t="shared" si="2"/>
        <v>1</v>
      </c>
      <c r="F15" s="61"/>
      <c r="G15" s="61">
        <v>1</v>
      </c>
      <c r="H15" s="66">
        <v>30</v>
      </c>
      <c r="I15" s="23">
        <v>5.3</v>
      </c>
      <c r="J15" s="65"/>
      <c r="K15" s="65"/>
      <c r="L15" s="65"/>
      <c r="M15" s="65"/>
      <c r="N15" s="39"/>
    </row>
    <row r="16" spans="1:19" s="32" customFormat="1" ht="29.25" customHeight="1" x14ac:dyDescent="0.25">
      <c r="A16" s="36">
        <f t="shared" si="3"/>
        <v>4</v>
      </c>
      <c r="B16" s="194"/>
      <c r="C16" s="194"/>
      <c r="D16" s="61" t="s">
        <v>71</v>
      </c>
      <c r="E16" s="33">
        <f t="shared" si="2"/>
        <v>1</v>
      </c>
      <c r="F16" s="61"/>
      <c r="G16" s="61">
        <v>1</v>
      </c>
      <c r="H16" s="66">
        <v>30</v>
      </c>
      <c r="I16" s="23">
        <v>5</v>
      </c>
      <c r="J16" s="65"/>
      <c r="K16" s="65"/>
      <c r="L16" s="65"/>
      <c r="M16" s="65"/>
      <c r="N16" s="39"/>
    </row>
    <row r="17" spans="1:14" s="32" customFormat="1" ht="29.25" customHeight="1" x14ac:dyDescent="0.25">
      <c r="A17" s="36">
        <f t="shared" si="3"/>
        <v>5</v>
      </c>
      <c r="B17" s="194"/>
      <c r="C17" s="61" t="s">
        <v>72</v>
      </c>
      <c r="D17" s="61" t="s">
        <v>73</v>
      </c>
      <c r="E17" s="33">
        <f t="shared" si="2"/>
        <v>1</v>
      </c>
      <c r="F17" s="61"/>
      <c r="G17" s="61">
        <v>1</v>
      </c>
      <c r="H17" s="66">
        <v>30</v>
      </c>
      <c r="I17" s="23">
        <v>5.4</v>
      </c>
      <c r="J17" s="65"/>
      <c r="K17" s="65"/>
      <c r="L17" s="65"/>
      <c r="M17" s="65"/>
      <c r="N17" s="39"/>
    </row>
    <row r="18" spans="1:14" s="32" customFormat="1" ht="29.25" customHeight="1" x14ac:dyDescent="0.25">
      <c r="A18" s="36">
        <f t="shared" si="3"/>
        <v>6</v>
      </c>
      <c r="B18" s="194"/>
      <c r="C18" s="61" t="s">
        <v>74</v>
      </c>
      <c r="D18" s="31" t="s">
        <v>75</v>
      </c>
      <c r="E18" s="33">
        <f t="shared" si="2"/>
        <v>1</v>
      </c>
      <c r="F18" s="61">
        <v>1</v>
      </c>
      <c r="G18" s="61"/>
      <c r="H18" s="66">
        <v>1</v>
      </c>
      <c r="I18" s="23">
        <v>0.24</v>
      </c>
      <c r="J18" s="65"/>
      <c r="K18" s="65"/>
      <c r="L18" s="65"/>
      <c r="M18" s="65"/>
      <c r="N18" s="39"/>
    </row>
    <row r="19" spans="1:14" s="32" customFormat="1" ht="29.25" customHeight="1" x14ac:dyDescent="0.25">
      <c r="A19" s="195" t="s">
        <v>63</v>
      </c>
      <c r="B19" s="195"/>
      <c r="C19" s="62">
        <v>5</v>
      </c>
      <c r="D19" s="62">
        <f>+E19</f>
        <v>6</v>
      </c>
      <c r="E19" s="62">
        <f>+E18+E17+E16+E15+E14+E13</f>
        <v>6</v>
      </c>
      <c r="F19" s="62">
        <f t="shared" ref="F19:N19" si="4">+F18+F17+F16+F15+F14+F13</f>
        <v>2</v>
      </c>
      <c r="G19" s="62">
        <f t="shared" si="4"/>
        <v>4</v>
      </c>
      <c r="H19" s="62">
        <f t="shared" si="4"/>
        <v>122</v>
      </c>
      <c r="I19" s="62">
        <f t="shared" si="4"/>
        <v>21.34</v>
      </c>
      <c r="J19" s="62">
        <f t="shared" si="4"/>
        <v>0</v>
      </c>
      <c r="K19" s="62">
        <f t="shared" si="4"/>
        <v>0</v>
      </c>
      <c r="L19" s="62">
        <f t="shared" si="4"/>
        <v>0</v>
      </c>
      <c r="M19" s="62">
        <f t="shared" si="4"/>
        <v>0</v>
      </c>
      <c r="N19" s="62">
        <f t="shared" si="4"/>
        <v>0</v>
      </c>
    </row>
    <row r="20" spans="1:14" s="32" customFormat="1" ht="29.25" customHeight="1" x14ac:dyDescent="0.25">
      <c r="A20" s="36">
        <v>1</v>
      </c>
      <c r="B20" s="184" t="s">
        <v>76</v>
      </c>
      <c r="C20" s="184" t="s">
        <v>77</v>
      </c>
      <c r="D20" s="61" t="s">
        <v>78</v>
      </c>
      <c r="E20" s="61">
        <f t="shared" ref="E20:E81" si="5">+F20+G20</f>
        <v>1</v>
      </c>
      <c r="F20" s="58">
        <v>1</v>
      </c>
      <c r="G20" s="58"/>
      <c r="H20" s="66">
        <v>1</v>
      </c>
      <c r="I20" s="23">
        <v>0.15</v>
      </c>
      <c r="J20" s="65"/>
      <c r="K20" s="65"/>
      <c r="L20" s="65"/>
      <c r="M20" s="65"/>
      <c r="N20" s="39"/>
    </row>
    <row r="21" spans="1:14" s="32" customFormat="1" ht="29.25" customHeight="1" x14ac:dyDescent="0.25">
      <c r="A21" s="36">
        <f>+A20+1</f>
        <v>2</v>
      </c>
      <c r="B21" s="184"/>
      <c r="C21" s="184"/>
      <c r="D21" s="61" t="s">
        <v>79</v>
      </c>
      <c r="E21" s="61">
        <f t="shared" si="5"/>
        <v>1</v>
      </c>
      <c r="F21" s="58">
        <v>1</v>
      </c>
      <c r="G21" s="58"/>
      <c r="H21" s="66">
        <v>1</v>
      </c>
      <c r="I21" s="23">
        <v>0.15</v>
      </c>
      <c r="J21" s="65"/>
      <c r="K21" s="65"/>
      <c r="L21" s="65"/>
      <c r="M21" s="65"/>
      <c r="N21" s="39"/>
    </row>
    <row r="22" spans="1:14" s="32" customFormat="1" ht="29.25" customHeight="1" x14ac:dyDescent="0.25">
      <c r="A22" s="36">
        <f t="shared" ref="A22:A83" si="6">+A21+1</f>
        <v>3</v>
      </c>
      <c r="B22" s="184"/>
      <c r="C22" s="184"/>
      <c r="D22" s="61" t="s">
        <v>80</v>
      </c>
      <c r="E22" s="61">
        <f t="shared" si="5"/>
        <v>1</v>
      </c>
      <c r="F22" s="58">
        <v>1</v>
      </c>
      <c r="G22" s="58"/>
      <c r="H22" s="66">
        <v>1</v>
      </c>
      <c r="I22" s="23">
        <v>0.15</v>
      </c>
      <c r="J22" s="65"/>
      <c r="K22" s="65"/>
      <c r="L22" s="65"/>
      <c r="M22" s="65"/>
      <c r="N22" s="39"/>
    </row>
    <row r="23" spans="1:14" s="32" customFormat="1" ht="29.25" customHeight="1" x14ac:dyDescent="0.25">
      <c r="A23" s="36">
        <f t="shared" si="6"/>
        <v>4</v>
      </c>
      <c r="B23" s="184"/>
      <c r="C23" s="58" t="s">
        <v>81</v>
      </c>
      <c r="D23" s="61" t="s">
        <v>82</v>
      </c>
      <c r="E23" s="61">
        <f t="shared" si="5"/>
        <v>1</v>
      </c>
      <c r="F23" s="58">
        <v>1</v>
      </c>
      <c r="G23" s="58"/>
      <c r="H23" s="66">
        <v>1</v>
      </c>
      <c r="I23" s="23">
        <v>0.15</v>
      </c>
      <c r="J23" s="65"/>
      <c r="K23" s="65"/>
      <c r="L23" s="65"/>
      <c r="M23" s="65"/>
      <c r="N23" s="39"/>
    </row>
    <row r="24" spans="1:14" s="32" customFormat="1" ht="29.25" customHeight="1" x14ac:dyDescent="0.25">
      <c r="A24" s="36">
        <f t="shared" si="6"/>
        <v>5</v>
      </c>
      <c r="B24" s="184"/>
      <c r="C24" s="58" t="s">
        <v>83</v>
      </c>
      <c r="D24" s="61" t="s">
        <v>84</v>
      </c>
      <c r="E24" s="61">
        <f t="shared" si="5"/>
        <v>1</v>
      </c>
      <c r="F24" s="58">
        <v>1</v>
      </c>
      <c r="G24" s="58"/>
      <c r="H24" s="66">
        <v>1</v>
      </c>
      <c r="I24" s="23">
        <v>0.15</v>
      </c>
      <c r="J24" s="65"/>
      <c r="K24" s="65"/>
      <c r="L24" s="65"/>
      <c r="M24" s="65"/>
      <c r="N24" s="39"/>
    </row>
    <row r="25" spans="1:14" s="32" customFormat="1" ht="29.25" customHeight="1" x14ac:dyDescent="0.3">
      <c r="A25" s="36">
        <f t="shared" si="6"/>
        <v>6</v>
      </c>
      <c r="B25" s="184"/>
      <c r="C25" s="52" t="s">
        <v>85</v>
      </c>
      <c r="D25" s="61" t="s">
        <v>86</v>
      </c>
      <c r="E25" s="61">
        <f t="shared" si="5"/>
        <v>1</v>
      </c>
      <c r="F25" s="58">
        <v>1</v>
      </c>
      <c r="G25" s="58"/>
      <c r="H25" s="66">
        <v>1</v>
      </c>
      <c r="I25" s="23">
        <v>0.15</v>
      </c>
      <c r="J25" s="65"/>
      <c r="K25" s="65"/>
      <c r="L25" s="65"/>
      <c r="M25" s="65"/>
      <c r="N25" s="39"/>
    </row>
    <row r="26" spans="1:14" s="32" customFormat="1" ht="29.25" customHeight="1" x14ac:dyDescent="0.25">
      <c r="A26" s="36">
        <f t="shared" si="6"/>
        <v>7</v>
      </c>
      <c r="B26" s="184"/>
      <c r="C26" s="184" t="s">
        <v>87</v>
      </c>
      <c r="D26" s="61" t="s">
        <v>88</v>
      </c>
      <c r="E26" s="61">
        <f t="shared" si="5"/>
        <v>1</v>
      </c>
      <c r="F26" s="58">
        <v>1</v>
      </c>
      <c r="G26" s="58"/>
      <c r="H26" s="66">
        <v>1</v>
      </c>
      <c r="I26" s="23">
        <v>0.15</v>
      </c>
      <c r="J26" s="65"/>
      <c r="K26" s="65"/>
      <c r="L26" s="65"/>
      <c r="M26" s="65"/>
      <c r="N26" s="39"/>
    </row>
    <row r="27" spans="1:14" s="32" customFormat="1" ht="29.25" customHeight="1" x14ac:dyDescent="0.25">
      <c r="A27" s="36">
        <f t="shared" si="6"/>
        <v>8</v>
      </c>
      <c r="B27" s="184"/>
      <c r="C27" s="184"/>
      <c r="D27" s="61" t="s">
        <v>89</v>
      </c>
      <c r="E27" s="61">
        <f t="shared" si="5"/>
        <v>1</v>
      </c>
      <c r="F27" s="58">
        <v>1</v>
      </c>
      <c r="G27" s="58"/>
      <c r="H27" s="66">
        <v>1</v>
      </c>
      <c r="I27" s="23">
        <v>0.15</v>
      </c>
      <c r="J27" s="65"/>
      <c r="K27" s="65"/>
      <c r="L27" s="65"/>
      <c r="M27" s="65"/>
      <c r="N27" s="39"/>
    </row>
    <row r="28" spans="1:14" s="32" customFormat="1" ht="29.25" customHeight="1" x14ac:dyDescent="0.25">
      <c r="A28" s="36">
        <f t="shared" si="6"/>
        <v>9</v>
      </c>
      <c r="B28" s="184"/>
      <c r="C28" s="184"/>
      <c r="D28" s="61" t="s">
        <v>90</v>
      </c>
      <c r="E28" s="61">
        <f t="shared" si="5"/>
        <v>1</v>
      </c>
      <c r="F28" s="59">
        <v>1</v>
      </c>
      <c r="G28" s="59"/>
      <c r="H28" s="66">
        <v>1</v>
      </c>
      <c r="I28" s="23">
        <v>0.15</v>
      </c>
      <c r="J28" s="65"/>
      <c r="K28" s="65"/>
      <c r="L28" s="65"/>
      <c r="M28" s="65"/>
      <c r="N28" s="39"/>
    </row>
    <row r="29" spans="1:14" s="32" customFormat="1" ht="29.25" customHeight="1" x14ac:dyDescent="0.25">
      <c r="A29" s="36">
        <f t="shared" si="6"/>
        <v>10</v>
      </c>
      <c r="B29" s="184"/>
      <c r="C29" s="184"/>
      <c r="D29" s="61" t="s">
        <v>91</v>
      </c>
      <c r="E29" s="61">
        <f t="shared" si="5"/>
        <v>1</v>
      </c>
      <c r="F29" s="58"/>
      <c r="G29" s="58">
        <v>1</v>
      </c>
      <c r="H29" s="66">
        <v>30</v>
      </c>
      <c r="I29" s="23">
        <v>3.8</v>
      </c>
      <c r="J29" s="65"/>
      <c r="K29" s="65"/>
      <c r="L29" s="65"/>
      <c r="M29" s="65"/>
      <c r="N29" s="39"/>
    </row>
    <row r="30" spans="1:14" s="32" customFormat="1" ht="29.25" customHeight="1" x14ac:dyDescent="0.25">
      <c r="A30" s="36">
        <f t="shared" si="6"/>
        <v>11</v>
      </c>
      <c r="B30" s="184"/>
      <c r="C30" s="184"/>
      <c r="D30" s="61" t="s">
        <v>92</v>
      </c>
      <c r="E30" s="61">
        <f t="shared" si="5"/>
        <v>1</v>
      </c>
      <c r="F30" s="58"/>
      <c r="G30" s="58">
        <v>1</v>
      </c>
      <c r="H30" s="66">
        <v>30</v>
      </c>
      <c r="I30" s="23">
        <v>3</v>
      </c>
      <c r="J30" s="65"/>
      <c r="K30" s="65"/>
      <c r="L30" s="65"/>
      <c r="M30" s="65"/>
      <c r="N30" s="39"/>
    </row>
    <row r="31" spans="1:14" s="32" customFormat="1" ht="29.25" customHeight="1" x14ac:dyDescent="0.25">
      <c r="A31" s="36">
        <f t="shared" si="6"/>
        <v>12</v>
      </c>
      <c r="B31" s="184"/>
      <c r="C31" s="184"/>
      <c r="D31" s="61" t="s">
        <v>93</v>
      </c>
      <c r="E31" s="61">
        <f t="shared" si="5"/>
        <v>1</v>
      </c>
      <c r="F31" s="58"/>
      <c r="G31" s="58">
        <v>1</v>
      </c>
      <c r="H31" s="66">
        <v>30</v>
      </c>
      <c r="I31" s="23">
        <v>3</v>
      </c>
      <c r="J31" s="65"/>
      <c r="K31" s="65"/>
      <c r="L31" s="65"/>
      <c r="M31" s="65"/>
      <c r="N31" s="39"/>
    </row>
    <row r="32" spans="1:14" s="32" customFormat="1" ht="29.25" customHeight="1" x14ac:dyDescent="0.25">
      <c r="A32" s="36">
        <f t="shared" si="6"/>
        <v>13</v>
      </c>
      <c r="B32" s="184"/>
      <c r="C32" s="184"/>
      <c r="D32" s="61" t="s">
        <v>94</v>
      </c>
      <c r="E32" s="61">
        <f t="shared" si="5"/>
        <v>1</v>
      </c>
      <c r="F32" s="58"/>
      <c r="G32" s="58">
        <v>1</v>
      </c>
      <c r="H32" s="66">
        <v>30</v>
      </c>
      <c r="I32" s="23">
        <v>3.8</v>
      </c>
      <c r="J32" s="65"/>
      <c r="K32" s="65"/>
      <c r="L32" s="65"/>
      <c r="M32" s="65"/>
      <c r="N32" s="39"/>
    </row>
    <row r="33" spans="1:14" s="32" customFormat="1" ht="29.25" customHeight="1" x14ac:dyDescent="0.25">
      <c r="A33" s="36">
        <f t="shared" si="6"/>
        <v>14</v>
      </c>
      <c r="B33" s="184"/>
      <c r="C33" s="184"/>
      <c r="D33" s="61" t="s">
        <v>95</v>
      </c>
      <c r="E33" s="61">
        <f t="shared" si="5"/>
        <v>1</v>
      </c>
      <c r="F33" s="58">
        <v>1</v>
      </c>
      <c r="G33" s="58"/>
      <c r="H33" s="66">
        <v>1</v>
      </c>
      <c r="I33" s="23">
        <v>0.15</v>
      </c>
      <c r="J33" s="65"/>
      <c r="K33" s="65"/>
      <c r="L33" s="65"/>
      <c r="M33" s="65"/>
      <c r="N33" s="39"/>
    </row>
    <row r="34" spans="1:14" s="32" customFormat="1" ht="29.25" customHeight="1" x14ac:dyDescent="0.25">
      <c r="A34" s="36">
        <f t="shared" si="6"/>
        <v>15</v>
      </c>
      <c r="B34" s="184"/>
      <c r="C34" s="184"/>
      <c r="D34" s="61" t="s">
        <v>324</v>
      </c>
      <c r="E34" s="61">
        <f t="shared" si="5"/>
        <v>1</v>
      </c>
      <c r="F34" s="58">
        <v>1</v>
      </c>
      <c r="G34" s="59"/>
      <c r="H34" s="66">
        <v>1</v>
      </c>
      <c r="I34" s="23">
        <v>0.2</v>
      </c>
      <c r="J34" s="65"/>
      <c r="K34" s="65"/>
      <c r="L34" s="65"/>
      <c r="M34" s="65"/>
      <c r="N34" s="39"/>
    </row>
    <row r="35" spans="1:14" s="32" customFormat="1" ht="29.25" customHeight="1" x14ac:dyDescent="0.25">
      <c r="A35" s="36">
        <f t="shared" si="6"/>
        <v>16</v>
      </c>
      <c r="B35" s="184" t="s">
        <v>76</v>
      </c>
      <c r="C35" s="191" t="s">
        <v>96</v>
      </c>
      <c r="D35" s="61" t="s">
        <v>97</v>
      </c>
      <c r="E35" s="61">
        <f t="shared" si="5"/>
        <v>1</v>
      </c>
      <c r="F35" s="58">
        <v>1</v>
      </c>
      <c r="G35" s="59"/>
      <c r="H35" s="66">
        <v>1</v>
      </c>
      <c r="I35" s="23">
        <v>0.15</v>
      </c>
      <c r="J35" s="65"/>
      <c r="K35" s="65"/>
      <c r="L35" s="65"/>
      <c r="M35" s="65"/>
      <c r="N35" s="39"/>
    </row>
    <row r="36" spans="1:14" s="32" customFormat="1" ht="29.25" customHeight="1" x14ac:dyDescent="0.25">
      <c r="A36" s="36">
        <f t="shared" si="6"/>
        <v>17</v>
      </c>
      <c r="B36" s="184"/>
      <c r="C36" s="192"/>
      <c r="D36" s="61" t="s">
        <v>98</v>
      </c>
      <c r="E36" s="61">
        <f t="shared" si="5"/>
        <v>1</v>
      </c>
      <c r="F36" s="58">
        <v>1</v>
      </c>
      <c r="G36" s="59"/>
      <c r="H36" s="66">
        <v>1</v>
      </c>
      <c r="I36" s="23">
        <v>0.15</v>
      </c>
      <c r="J36" s="65"/>
      <c r="K36" s="65"/>
      <c r="L36" s="65"/>
      <c r="M36" s="65"/>
      <c r="N36" s="39"/>
    </row>
    <row r="37" spans="1:14" s="32" customFormat="1" ht="29.25" customHeight="1" x14ac:dyDescent="0.25">
      <c r="A37" s="36">
        <f t="shared" si="6"/>
        <v>18</v>
      </c>
      <c r="B37" s="184"/>
      <c r="C37" s="192"/>
      <c r="D37" s="61" t="s">
        <v>99</v>
      </c>
      <c r="E37" s="61">
        <f t="shared" si="5"/>
        <v>1</v>
      </c>
      <c r="F37" s="58">
        <v>1</v>
      </c>
      <c r="G37" s="59"/>
      <c r="H37" s="66">
        <v>1</v>
      </c>
      <c r="I37" s="23">
        <v>0.15</v>
      </c>
      <c r="J37" s="65"/>
      <c r="K37" s="65"/>
      <c r="L37" s="65"/>
      <c r="M37" s="65"/>
      <c r="N37" s="39"/>
    </row>
    <row r="38" spans="1:14" s="32" customFormat="1" ht="29.25" customHeight="1" x14ac:dyDescent="0.25">
      <c r="A38" s="36">
        <f t="shared" si="6"/>
        <v>19</v>
      </c>
      <c r="B38" s="184"/>
      <c r="C38" s="192"/>
      <c r="D38" s="61" t="s">
        <v>100</v>
      </c>
      <c r="E38" s="61">
        <f t="shared" si="5"/>
        <v>1</v>
      </c>
      <c r="F38" s="58"/>
      <c r="G38" s="59">
        <v>1</v>
      </c>
      <c r="H38" s="66">
        <v>30</v>
      </c>
      <c r="I38" s="23">
        <v>3.8</v>
      </c>
      <c r="J38" s="65"/>
      <c r="K38" s="65"/>
      <c r="L38" s="65"/>
      <c r="M38" s="65"/>
      <c r="N38" s="39"/>
    </row>
    <row r="39" spans="1:14" s="32" customFormat="1" ht="29.25" customHeight="1" x14ac:dyDescent="0.25">
      <c r="A39" s="36">
        <f t="shared" si="6"/>
        <v>20</v>
      </c>
      <c r="B39" s="184"/>
      <c r="C39" s="192"/>
      <c r="D39" s="61" t="s">
        <v>101</v>
      </c>
      <c r="E39" s="61">
        <f t="shared" si="5"/>
        <v>1</v>
      </c>
      <c r="F39" s="58">
        <v>1</v>
      </c>
      <c r="G39" s="59"/>
      <c r="H39" s="66">
        <v>1</v>
      </c>
      <c r="I39" s="23">
        <v>0.15</v>
      </c>
      <c r="J39" s="65"/>
      <c r="K39" s="65"/>
      <c r="L39" s="65"/>
      <c r="M39" s="65"/>
      <c r="N39" s="39"/>
    </row>
    <row r="40" spans="1:14" s="32" customFormat="1" ht="29.25" customHeight="1" x14ac:dyDescent="0.25">
      <c r="A40" s="36">
        <f t="shared" si="6"/>
        <v>21</v>
      </c>
      <c r="B40" s="184"/>
      <c r="C40" s="192"/>
      <c r="D40" s="61" t="s">
        <v>102</v>
      </c>
      <c r="E40" s="61">
        <f t="shared" si="5"/>
        <v>1</v>
      </c>
      <c r="F40" s="58">
        <v>1</v>
      </c>
      <c r="G40" s="59"/>
      <c r="H40" s="66">
        <v>1</v>
      </c>
      <c r="I40" s="23">
        <v>0.15</v>
      </c>
      <c r="J40" s="65"/>
      <c r="K40" s="65"/>
      <c r="L40" s="65"/>
      <c r="M40" s="65"/>
      <c r="N40" s="39"/>
    </row>
    <row r="41" spans="1:14" s="32" customFormat="1" ht="29.25" customHeight="1" x14ac:dyDescent="0.25">
      <c r="A41" s="36">
        <f t="shared" si="6"/>
        <v>22</v>
      </c>
      <c r="B41" s="184"/>
      <c r="C41" s="192"/>
      <c r="D41" s="61" t="s">
        <v>349</v>
      </c>
      <c r="E41" s="61">
        <f t="shared" si="5"/>
        <v>1</v>
      </c>
      <c r="F41" s="58">
        <v>1</v>
      </c>
      <c r="G41" s="59"/>
      <c r="H41" s="66">
        <v>1</v>
      </c>
      <c r="I41" s="23">
        <v>0.15</v>
      </c>
      <c r="J41" s="65"/>
      <c r="K41" s="65"/>
      <c r="L41" s="65"/>
      <c r="M41" s="65"/>
      <c r="N41" s="39"/>
    </row>
    <row r="42" spans="1:14" s="32" customFormat="1" ht="29.25" customHeight="1" x14ac:dyDescent="0.25">
      <c r="A42" s="36">
        <f t="shared" si="6"/>
        <v>23</v>
      </c>
      <c r="B42" s="184"/>
      <c r="C42" s="192"/>
      <c r="D42" s="61" t="s">
        <v>103</v>
      </c>
      <c r="E42" s="61">
        <f t="shared" si="5"/>
        <v>1</v>
      </c>
      <c r="F42" s="58">
        <v>1</v>
      </c>
      <c r="G42" s="59"/>
      <c r="H42" s="66">
        <v>1</v>
      </c>
      <c r="I42" s="23">
        <v>0.15</v>
      </c>
      <c r="J42" s="65"/>
      <c r="K42" s="65"/>
      <c r="L42" s="65"/>
      <c r="M42" s="65"/>
      <c r="N42" s="39"/>
    </row>
    <row r="43" spans="1:14" s="32" customFormat="1" ht="29.25" customHeight="1" x14ac:dyDescent="0.25">
      <c r="A43" s="36">
        <f t="shared" si="6"/>
        <v>24</v>
      </c>
      <c r="B43" s="184"/>
      <c r="C43" s="192"/>
      <c r="D43" s="61" t="s">
        <v>104</v>
      </c>
      <c r="E43" s="61">
        <f t="shared" si="5"/>
        <v>1</v>
      </c>
      <c r="F43" s="58">
        <v>1</v>
      </c>
      <c r="G43" s="59"/>
      <c r="H43" s="66">
        <v>1</v>
      </c>
      <c r="I43" s="23">
        <v>0.15</v>
      </c>
      <c r="J43" s="65"/>
      <c r="K43" s="65"/>
      <c r="L43" s="65"/>
      <c r="M43" s="65"/>
      <c r="N43" s="39"/>
    </row>
    <row r="44" spans="1:14" s="32" customFormat="1" ht="29.25" customHeight="1" x14ac:dyDescent="0.25">
      <c r="A44" s="36">
        <f t="shared" si="6"/>
        <v>25</v>
      </c>
      <c r="B44" s="184"/>
      <c r="C44" s="192"/>
      <c r="D44" s="61" t="s">
        <v>105</v>
      </c>
      <c r="E44" s="61">
        <f t="shared" si="5"/>
        <v>1</v>
      </c>
      <c r="F44" s="58">
        <v>1</v>
      </c>
      <c r="G44" s="59"/>
      <c r="H44" s="66">
        <v>1</v>
      </c>
      <c r="I44" s="23">
        <v>0.15</v>
      </c>
      <c r="J44" s="65"/>
      <c r="K44" s="65"/>
      <c r="L44" s="65"/>
      <c r="M44" s="65"/>
      <c r="N44" s="39"/>
    </row>
    <row r="45" spans="1:14" s="32" customFormat="1" ht="29.25" customHeight="1" x14ac:dyDescent="0.25">
      <c r="A45" s="36">
        <f t="shared" si="6"/>
        <v>26</v>
      </c>
      <c r="B45" s="184"/>
      <c r="C45" s="193"/>
      <c r="D45" s="61" t="s">
        <v>106</v>
      </c>
      <c r="E45" s="61">
        <f t="shared" si="5"/>
        <v>1</v>
      </c>
      <c r="F45" s="58">
        <v>1</v>
      </c>
      <c r="G45" s="59"/>
      <c r="H45" s="66">
        <v>1</v>
      </c>
      <c r="I45" s="23">
        <v>0.15</v>
      </c>
      <c r="J45" s="65"/>
      <c r="K45" s="65"/>
      <c r="L45" s="65"/>
      <c r="M45" s="65"/>
      <c r="N45" s="39"/>
    </row>
    <row r="46" spans="1:14" s="32" customFormat="1" ht="29.25" customHeight="1" x14ac:dyDescent="0.25">
      <c r="A46" s="36">
        <f t="shared" si="6"/>
        <v>27</v>
      </c>
      <c r="B46" s="184"/>
      <c r="C46" s="186" t="s">
        <v>107</v>
      </c>
      <c r="D46" s="61" t="s">
        <v>108</v>
      </c>
      <c r="E46" s="61">
        <f t="shared" si="5"/>
        <v>1</v>
      </c>
      <c r="F46" s="59">
        <v>1</v>
      </c>
      <c r="G46" s="59"/>
      <c r="H46" s="66">
        <v>1</v>
      </c>
      <c r="I46" s="23">
        <v>0.15</v>
      </c>
      <c r="J46" s="65"/>
      <c r="K46" s="65"/>
      <c r="L46" s="65"/>
      <c r="M46" s="65"/>
      <c r="N46" s="39"/>
    </row>
    <row r="47" spans="1:14" s="32" customFormat="1" ht="29.25" customHeight="1" x14ac:dyDescent="0.25">
      <c r="A47" s="36">
        <f t="shared" si="6"/>
        <v>28</v>
      </c>
      <c r="B47" s="184"/>
      <c r="C47" s="186"/>
      <c r="D47" s="61" t="s">
        <v>109</v>
      </c>
      <c r="E47" s="61">
        <f t="shared" si="5"/>
        <v>1</v>
      </c>
      <c r="F47" s="59"/>
      <c r="G47" s="59">
        <v>1</v>
      </c>
      <c r="H47" s="66">
        <v>30</v>
      </c>
      <c r="I47" s="23">
        <v>3</v>
      </c>
      <c r="J47" s="65"/>
      <c r="K47" s="65"/>
      <c r="L47" s="65"/>
      <c r="M47" s="65"/>
      <c r="N47" s="39"/>
    </row>
    <row r="48" spans="1:14" s="32" customFormat="1" ht="29.25" customHeight="1" x14ac:dyDescent="0.25">
      <c r="A48" s="36">
        <f t="shared" si="6"/>
        <v>29</v>
      </c>
      <c r="B48" s="184"/>
      <c r="C48" s="186"/>
      <c r="D48" s="61" t="s">
        <v>110</v>
      </c>
      <c r="E48" s="61">
        <f t="shared" si="5"/>
        <v>1</v>
      </c>
      <c r="F48" s="59">
        <v>1</v>
      </c>
      <c r="G48" s="59"/>
      <c r="H48" s="66">
        <v>1</v>
      </c>
      <c r="I48" s="23">
        <v>0.15</v>
      </c>
      <c r="J48" s="65"/>
      <c r="K48" s="65"/>
      <c r="L48" s="65"/>
      <c r="M48" s="65"/>
      <c r="N48" s="39"/>
    </row>
    <row r="49" spans="1:14" s="32" customFormat="1" ht="29.25" customHeight="1" x14ac:dyDescent="0.25">
      <c r="A49" s="36">
        <f t="shared" si="6"/>
        <v>30</v>
      </c>
      <c r="B49" s="184"/>
      <c r="C49" s="186"/>
      <c r="D49" s="61" t="s">
        <v>111</v>
      </c>
      <c r="E49" s="61">
        <f t="shared" si="5"/>
        <v>1</v>
      </c>
      <c r="F49" s="59">
        <v>1</v>
      </c>
      <c r="G49" s="59"/>
      <c r="H49" s="66">
        <v>1</v>
      </c>
      <c r="I49" s="23">
        <v>0.1</v>
      </c>
      <c r="J49" s="65"/>
      <c r="K49" s="65"/>
      <c r="L49" s="65"/>
      <c r="M49" s="65"/>
      <c r="N49" s="39"/>
    </row>
    <row r="50" spans="1:14" s="32" customFormat="1" ht="29.25" customHeight="1" x14ac:dyDescent="0.25">
      <c r="A50" s="36">
        <f t="shared" si="6"/>
        <v>31</v>
      </c>
      <c r="B50" s="184"/>
      <c r="C50" s="187" t="s">
        <v>112</v>
      </c>
      <c r="D50" s="61" t="s">
        <v>113</v>
      </c>
      <c r="E50" s="61">
        <f t="shared" si="5"/>
        <v>1</v>
      </c>
      <c r="F50" s="59">
        <v>1</v>
      </c>
      <c r="G50" s="59"/>
      <c r="H50" s="66">
        <v>1</v>
      </c>
      <c r="I50" s="23">
        <v>0.1</v>
      </c>
      <c r="J50" s="65"/>
      <c r="K50" s="65"/>
      <c r="L50" s="65"/>
      <c r="M50" s="65"/>
      <c r="N50" s="39"/>
    </row>
    <row r="51" spans="1:14" s="32" customFormat="1" ht="29.25" customHeight="1" x14ac:dyDescent="0.25">
      <c r="A51" s="36">
        <f t="shared" si="6"/>
        <v>32</v>
      </c>
      <c r="B51" s="184"/>
      <c r="C51" s="187"/>
      <c r="D51" s="61" t="s">
        <v>114</v>
      </c>
      <c r="E51" s="61">
        <f t="shared" si="5"/>
        <v>1</v>
      </c>
      <c r="F51" s="59">
        <v>1</v>
      </c>
      <c r="G51" s="59"/>
      <c r="H51" s="66">
        <v>1</v>
      </c>
      <c r="I51" s="23">
        <v>0.15</v>
      </c>
      <c r="J51" s="65"/>
      <c r="K51" s="65"/>
      <c r="L51" s="65"/>
      <c r="M51" s="65"/>
      <c r="N51" s="39"/>
    </row>
    <row r="52" spans="1:14" s="32" customFormat="1" ht="29.25" customHeight="1" x14ac:dyDescent="0.25">
      <c r="A52" s="36">
        <f t="shared" si="6"/>
        <v>33</v>
      </c>
      <c r="B52" s="184"/>
      <c r="C52" s="187"/>
      <c r="D52" s="61" t="s">
        <v>115</v>
      </c>
      <c r="E52" s="61">
        <f t="shared" si="5"/>
        <v>1</v>
      </c>
      <c r="F52" s="59">
        <v>1</v>
      </c>
      <c r="G52" s="59"/>
      <c r="H52" s="66">
        <v>1</v>
      </c>
      <c r="I52" s="23">
        <v>0.15</v>
      </c>
      <c r="J52" s="65"/>
      <c r="K52" s="65"/>
      <c r="L52" s="65"/>
      <c r="M52" s="65"/>
      <c r="N52" s="39"/>
    </row>
    <row r="53" spans="1:14" s="32" customFormat="1" ht="29.25" customHeight="1" x14ac:dyDescent="0.25">
      <c r="A53" s="36">
        <f t="shared" si="6"/>
        <v>34</v>
      </c>
      <c r="B53" s="184"/>
      <c r="C53" s="187"/>
      <c r="D53" s="61" t="s">
        <v>116</v>
      </c>
      <c r="E53" s="61">
        <f t="shared" si="5"/>
        <v>1</v>
      </c>
      <c r="F53" s="58">
        <v>1</v>
      </c>
      <c r="G53" s="59"/>
      <c r="H53" s="66">
        <v>1</v>
      </c>
      <c r="I53" s="23">
        <v>0.15</v>
      </c>
      <c r="J53" s="65"/>
      <c r="K53" s="65"/>
      <c r="L53" s="65"/>
      <c r="M53" s="65"/>
      <c r="N53" s="39"/>
    </row>
    <row r="54" spans="1:14" s="32" customFormat="1" ht="29.25" customHeight="1" x14ac:dyDescent="0.25">
      <c r="A54" s="36">
        <f t="shared" si="6"/>
        <v>35</v>
      </c>
      <c r="B54" s="184"/>
      <c r="C54" s="187"/>
      <c r="D54" s="61" t="s">
        <v>117</v>
      </c>
      <c r="E54" s="61">
        <f t="shared" si="5"/>
        <v>1</v>
      </c>
      <c r="F54" s="58">
        <v>1</v>
      </c>
      <c r="G54" s="59"/>
      <c r="H54" s="66">
        <v>1</v>
      </c>
      <c r="I54" s="23">
        <v>0.15</v>
      </c>
      <c r="J54" s="65"/>
      <c r="K54" s="65"/>
      <c r="L54" s="65"/>
      <c r="M54" s="65"/>
      <c r="N54" s="39"/>
    </row>
    <row r="55" spans="1:14" s="32" customFormat="1" ht="29.25" customHeight="1" x14ac:dyDescent="0.25">
      <c r="A55" s="36">
        <f t="shared" si="6"/>
        <v>36</v>
      </c>
      <c r="B55" s="184"/>
      <c r="C55" s="187"/>
      <c r="D55" s="61" t="s">
        <v>118</v>
      </c>
      <c r="E55" s="61">
        <f t="shared" si="5"/>
        <v>1</v>
      </c>
      <c r="F55" s="58">
        <v>1</v>
      </c>
      <c r="G55" s="59"/>
      <c r="H55" s="66">
        <v>1</v>
      </c>
      <c r="I55" s="23">
        <v>0.15</v>
      </c>
      <c r="J55" s="65"/>
      <c r="K55" s="65"/>
      <c r="L55" s="65"/>
      <c r="M55" s="65"/>
      <c r="N55" s="39"/>
    </row>
    <row r="56" spans="1:14" s="32" customFormat="1" ht="29.25" customHeight="1" x14ac:dyDescent="0.25">
      <c r="A56" s="36">
        <f t="shared" si="6"/>
        <v>37</v>
      </c>
      <c r="B56" s="184"/>
      <c r="C56" s="187"/>
      <c r="D56" s="61" t="s">
        <v>350</v>
      </c>
      <c r="E56" s="61">
        <f t="shared" si="5"/>
        <v>1</v>
      </c>
      <c r="F56" s="58">
        <v>1</v>
      </c>
      <c r="G56" s="59"/>
      <c r="H56" s="66">
        <v>1</v>
      </c>
      <c r="I56" s="23">
        <v>0.15</v>
      </c>
      <c r="J56" s="65"/>
      <c r="K56" s="65"/>
      <c r="L56" s="65"/>
      <c r="M56" s="65"/>
      <c r="N56" s="39"/>
    </row>
    <row r="57" spans="1:14" s="32" customFormat="1" ht="29.25" customHeight="1" x14ac:dyDescent="0.3">
      <c r="A57" s="36">
        <f t="shared" si="6"/>
        <v>38</v>
      </c>
      <c r="B57" s="184"/>
      <c r="C57" s="53" t="s">
        <v>119</v>
      </c>
      <c r="D57" s="61" t="s">
        <v>120</v>
      </c>
      <c r="E57" s="61">
        <f t="shared" si="5"/>
        <v>1</v>
      </c>
      <c r="F57" s="58">
        <v>1</v>
      </c>
      <c r="G57" s="59"/>
      <c r="H57" s="66">
        <v>1</v>
      </c>
      <c r="I57" s="23">
        <v>0.15</v>
      </c>
      <c r="J57" s="65"/>
      <c r="K57" s="65"/>
      <c r="L57" s="65"/>
      <c r="M57" s="65"/>
      <c r="N57" s="39"/>
    </row>
    <row r="58" spans="1:14" s="32" customFormat="1" ht="29.25" customHeight="1" x14ac:dyDescent="0.25">
      <c r="A58" s="36">
        <f t="shared" si="6"/>
        <v>39</v>
      </c>
      <c r="B58" s="184" t="s">
        <v>76</v>
      </c>
      <c r="C58" s="186" t="s">
        <v>121</v>
      </c>
      <c r="D58" s="61" t="s">
        <v>351</v>
      </c>
      <c r="E58" s="61">
        <f t="shared" si="5"/>
        <v>1</v>
      </c>
      <c r="F58" s="58">
        <v>1</v>
      </c>
      <c r="G58" s="59"/>
      <c r="H58" s="66">
        <v>1</v>
      </c>
      <c r="I58" s="23">
        <v>0.2</v>
      </c>
      <c r="J58" s="65"/>
      <c r="K58" s="65"/>
      <c r="L58" s="65"/>
      <c r="M58" s="65"/>
      <c r="N58" s="39"/>
    </row>
    <row r="59" spans="1:14" s="32" customFormat="1" ht="29.25" customHeight="1" x14ac:dyDescent="0.25">
      <c r="A59" s="36">
        <f t="shared" si="6"/>
        <v>40</v>
      </c>
      <c r="B59" s="184"/>
      <c r="C59" s="186"/>
      <c r="D59" s="61" t="s">
        <v>122</v>
      </c>
      <c r="E59" s="61">
        <f t="shared" si="5"/>
        <v>1</v>
      </c>
      <c r="F59" s="59">
        <v>1</v>
      </c>
      <c r="G59" s="59"/>
      <c r="H59" s="66">
        <v>1</v>
      </c>
      <c r="I59" s="23">
        <v>0.15</v>
      </c>
      <c r="J59" s="65"/>
      <c r="K59" s="65"/>
      <c r="L59" s="65"/>
      <c r="M59" s="65"/>
      <c r="N59" s="39"/>
    </row>
    <row r="60" spans="1:14" s="32" customFormat="1" ht="29.25" customHeight="1" x14ac:dyDescent="0.25">
      <c r="A60" s="36">
        <f t="shared" si="6"/>
        <v>41</v>
      </c>
      <c r="B60" s="184"/>
      <c r="C60" s="186"/>
      <c r="D60" s="61" t="s">
        <v>123</v>
      </c>
      <c r="E60" s="61">
        <f t="shared" si="5"/>
        <v>1</v>
      </c>
      <c r="F60" s="59">
        <v>1</v>
      </c>
      <c r="G60" s="59"/>
      <c r="H60" s="66">
        <v>1</v>
      </c>
      <c r="I60" s="23">
        <v>0.15</v>
      </c>
      <c r="J60" s="65"/>
      <c r="K60" s="65"/>
      <c r="L60" s="65"/>
      <c r="M60" s="65"/>
      <c r="N60" s="39"/>
    </row>
    <row r="61" spans="1:14" s="32" customFormat="1" ht="29.25" customHeight="1" x14ac:dyDescent="0.25">
      <c r="A61" s="36">
        <f t="shared" si="6"/>
        <v>42</v>
      </c>
      <c r="B61" s="184"/>
      <c r="C61" s="60" t="s">
        <v>124</v>
      </c>
      <c r="D61" s="61" t="s">
        <v>125</v>
      </c>
      <c r="E61" s="61">
        <f t="shared" si="5"/>
        <v>1</v>
      </c>
      <c r="F61" s="58"/>
      <c r="G61" s="58">
        <v>1</v>
      </c>
      <c r="H61" s="66">
        <v>30</v>
      </c>
      <c r="I61" s="23">
        <v>3</v>
      </c>
      <c r="J61" s="65"/>
      <c r="K61" s="65"/>
      <c r="L61" s="65"/>
      <c r="M61" s="65"/>
      <c r="N61" s="39"/>
    </row>
    <row r="62" spans="1:14" s="32" customFormat="1" ht="29.25" customHeight="1" x14ac:dyDescent="0.25">
      <c r="A62" s="36">
        <f t="shared" si="6"/>
        <v>43</v>
      </c>
      <c r="B62" s="184"/>
      <c r="C62" s="184" t="s">
        <v>126</v>
      </c>
      <c r="D62" s="61" t="s">
        <v>127</v>
      </c>
      <c r="E62" s="61">
        <f t="shared" si="5"/>
        <v>1</v>
      </c>
      <c r="F62" s="58"/>
      <c r="G62" s="58">
        <v>1</v>
      </c>
      <c r="H62" s="66">
        <v>30</v>
      </c>
      <c r="I62" s="23">
        <v>3</v>
      </c>
      <c r="J62" s="65"/>
      <c r="K62" s="65"/>
      <c r="L62" s="65"/>
      <c r="M62" s="65"/>
      <c r="N62" s="39"/>
    </row>
    <row r="63" spans="1:14" s="32" customFormat="1" ht="29.25" customHeight="1" x14ac:dyDescent="0.25">
      <c r="A63" s="36">
        <f t="shared" si="6"/>
        <v>44</v>
      </c>
      <c r="B63" s="184"/>
      <c r="C63" s="184"/>
      <c r="D63" s="61" t="s">
        <v>128</v>
      </c>
      <c r="E63" s="61">
        <f t="shared" si="5"/>
        <v>1</v>
      </c>
      <c r="F63" s="58">
        <v>1</v>
      </c>
      <c r="G63" s="58"/>
      <c r="H63" s="66">
        <v>1</v>
      </c>
      <c r="I63" s="23">
        <v>0.15</v>
      </c>
      <c r="J63" s="65"/>
      <c r="K63" s="65"/>
      <c r="L63" s="65"/>
      <c r="M63" s="65"/>
      <c r="N63" s="39"/>
    </row>
    <row r="64" spans="1:14" s="32" customFormat="1" ht="29.25" customHeight="1" x14ac:dyDescent="0.25">
      <c r="A64" s="36">
        <f t="shared" si="6"/>
        <v>45</v>
      </c>
      <c r="B64" s="184"/>
      <c r="C64" s="184"/>
      <c r="D64" s="61" t="s">
        <v>129</v>
      </c>
      <c r="E64" s="61">
        <f t="shared" si="5"/>
        <v>1</v>
      </c>
      <c r="F64" s="58">
        <v>1</v>
      </c>
      <c r="G64" s="58"/>
      <c r="H64" s="66">
        <v>1</v>
      </c>
      <c r="I64" s="23">
        <v>0.15</v>
      </c>
      <c r="J64" s="65"/>
      <c r="K64" s="65"/>
      <c r="L64" s="65"/>
      <c r="M64" s="65"/>
      <c r="N64" s="39"/>
    </row>
    <row r="65" spans="1:14" s="32" customFormat="1" ht="29.25" customHeight="1" x14ac:dyDescent="0.25">
      <c r="A65" s="36">
        <f t="shared" si="6"/>
        <v>46</v>
      </c>
      <c r="B65" s="184"/>
      <c r="C65" s="184"/>
      <c r="D65" s="61" t="s">
        <v>352</v>
      </c>
      <c r="E65" s="61">
        <f t="shared" si="5"/>
        <v>1</v>
      </c>
      <c r="F65" s="58">
        <v>1</v>
      </c>
      <c r="G65" s="58"/>
      <c r="H65" s="66">
        <v>1</v>
      </c>
      <c r="I65" s="23">
        <v>0.15</v>
      </c>
      <c r="J65" s="65"/>
      <c r="K65" s="65"/>
      <c r="L65" s="65"/>
      <c r="M65" s="65"/>
      <c r="N65" s="39"/>
    </row>
    <row r="66" spans="1:14" s="32" customFormat="1" ht="29.25" customHeight="1" x14ac:dyDescent="0.25">
      <c r="A66" s="36">
        <f t="shared" si="6"/>
        <v>47</v>
      </c>
      <c r="B66" s="184"/>
      <c r="C66" s="184"/>
      <c r="D66" s="61" t="s">
        <v>130</v>
      </c>
      <c r="E66" s="61">
        <f t="shared" si="5"/>
        <v>1</v>
      </c>
      <c r="F66" s="58">
        <v>1</v>
      </c>
      <c r="G66" s="58"/>
      <c r="H66" s="66">
        <v>1</v>
      </c>
      <c r="I66" s="23">
        <v>0.15</v>
      </c>
      <c r="J66" s="65"/>
      <c r="K66" s="65"/>
      <c r="L66" s="65"/>
      <c r="M66" s="65"/>
      <c r="N66" s="39"/>
    </row>
    <row r="67" spans="1:14" s="32" customFormat="1" ht="29.25" customHeight="1" x14ac:dyDescent="0.25">
      <c r="A67" s="36">
        <f t="shared" si="6"/>
        <v>48</v>
      </c>
      <c r="B67" s="184"/>
      <c r="C67" s="184"/>
      <c r="D67" s="61" t="s">
        <v>131</v>
      </c>
      <c r="E67" s="61">
        <f t="shared" si="5"/>
        <v>1</v>
      </c>
      <c r="F67" s="58">
        <v>1</v>
      </c>
      <c r="G67" s="58"/>
      <c r="H67" s="66">
        <v>1</v>
      </c>
      <c r="I67" s="23">
        <v>0.15</v>
      </c>
      <c r="J67" s="65"/>
      <c r="K67" s="65"/>
      <c r="L67" s="65"/>
      <c r="M67" s="65"/>
      <c r="N67" s="39"/>
    </row>
    <row r="68" spans="1:14" s="32" customFormat="1" ht="29.25" customHeight="1" x14ac:dyDescent="0.25">
      <c r="A68" s="36">
        <f t="shared" si="6"/>
        <v>49</v>
      </c>
      <c r="B68" s="184"/>
      <c r="C68" s="184"/>
      <c r="D68" s="61" t="s">
        <v>132</v>
      </c>
      <c r="E68" s="61">
        <f t="shared" si="5"/>
        <v>1</v>
      </c>
      <c r="F68" s="58">
        <v>1</v>
      </c>
      <c r="G68" s="58"/>
      <c r="H68" s="66">
        <v>1</v>
      </c>
      <c r="I68" s="23">
        <v>0.15</v>
      </c>
      <c r="J68" s="65"/>
      <c r="K68" s="65"/>
      <c r="L68" s="65"/>
      <c r="M68" s="65"/>
      <c r="N68" s="39"/>
    </row>
    <row r="69" spans="1:14" s="32" customFormat="1" ht="29.25" customHeight="1" x14ac:dyDescent="0.25">
      <c r="A69" s="36">
        <f t="shared" si="6"/>
        <v>50</v>
      </c>
      <c r="B69" s="184"/>
      <c r="C69" s="184" t="s">
        <v>133</v>
      </c>
      <c r="D69" s="61" t="s">
        <v>134</v>
      </c>
      <c r="E69" s="61">
        <f t="shared" si="5"/>
        <v>1</v>
      </c>
      <c r="F69" s="58"/>
      <c r="G69" s="58">
        <v>1</v>
      </c>
      <c r="H69" s="66">
        <v>30</v>
      </c>
      <c r="I69" s="23">
        <v>3</v>
      </c>
      <c r="J69" s="65"/>
      <c r="K69" s="65"/>
      <c r="L69" s="65"/>
      <c r="M69" s="65"/>
      <c r="N69" s="39"/>
    </row>
    <row r="70" spans="1:14" s="32" customFormat="1" ht="29.25" customHeight="1" x14ac:dyDescent="0.25">
      <c r="A70" s="36">
        <f t="shared" si="6"/>
        <v>51</v>
      </c>
      <c r="B70" s="184"/>
      <c r="C70" s="184"/>
      <c r="D70" s="61" t="s">
        <v>135</v>
      </c>
      <c r="E70" s="61">
        <f t="shared" si="5"/>
        <v>1</v>
      </c>
      <c r="F70" s="58"/>
      <c r="G70" s="58">
        <v>1</v>
      </c>
      <c r="H70" s="66">
        <v>30</v>
      </c>
      <c r="I70" s="23">
        <v>3.8</v>
      </c>
      <c r="J70" s="65"/>
      <c r="K70" s="65"/>
      <c r="L70" s="65"/>
      <c r="M70" s="65"/>
      <c r="N70" s="39"/>
    </row>
    <row r="71" spans="1:14" s="32" customFormat="1" ht="29.25" customHeight="1" x14ac:dyDescent="0.25">
      <c r="A71" s="36">
        <f t="shared" si="6"/>
        <v>52</v>
      </c>
      <c r="B71" s="184"/>
      <c r="C71" s="202" t="s">
        <v>136</v>
      </c>
      <c r="D71" s="61" t="s">
        <v>137</v>
      </c>
      <c r="E71" s="61">
        <f t="shared" si="5"/>
        <v>1</v>
      </c>
      <c r="F71" s="58">
        <v>1</v>
      </c>
      <c r="G71" s="58"/>
      <c r="H71" s="66">
        <v>1</v>
      </c>
      <c r="I71" s="23">
        <v>0.15</v>
      </c>
      <c r="J71" s="65"/>
      <c r="K71" s="65"/>
      <c r="L71" s="65"/>
      <c r="M71" s="65"/>
      <c r="N71" s="39"/>
    </row>
    <row r="72" spans="1:14" s="32" customFormat="1" ht="29.25" customHeight="1" x14ac:dyDescent="0.25">
      <c r="A72" s="36">
        <f t="shared" si="6"/>
        <v>53</v>
      </c>
      <c r="B72" s="184"/>
      <c r="C72" s="202"/>
      <c r="D72" s="61" t="s">
        <v>138</v>
      </c>
      <c r="E72" s="61">
        <f t="shared" si="5"/>
        <v>1</v>
      </c>
      <c r="F72" s="58">
        <v>1</v>
      </c>
      <c r="G72" s="58"/>
      <c r="H72" s="66">
        <v>1</v>
      </c>
      <c r="I72" s="23">
        <v>0.15</v>
      </c>
      <c r="J72" s="65"/>
      <c r="K72" s="65"/>
      <c r="L72" s="65"/>
      <c r="M72" s="65"/>
      <c r="N72" s="39"/>
    </row>
    <row r="73" spans="1:14" s="32" customFormat="1" ht="29.25" customHeight="1" x14ac:dyDescent="0.25">
      <c r="A73" s="36">
        <f t="shared" si="6"/>
        <v>54</v>
      </c>
      <c r="B73" s="184"/>
      <c r="C73" s="202"/>
      <c r="D73" s="61" t="s">
        <v>139</v>
      </c>
      <c r="E73" s="61">
        <f t="shared" si="5"/>
        <v>1</v>
      </c>
      <c r="F73" s="58">
        <v>1</v>
      </c>
      <c r="G73" s="58"/>
      <c r="H73" s="66">
        <v>1</v>
      </c>
      <c r="I73" s="23">
        <v>0.15</v>
      </c>
      <c r="J73" s="65"/>
      <c r="K73" s="65"/>
      <c r="L73" s="65"/>
      <c r="M73" s="65"/>
      <c r="N73" s="39"/>
    </row>
    <row r="74" spans="1:14" s="32" customFormat="1" ht="29.25" customHeight="1" x14ac:dyDescent="0.25">
      <c r="A74" s="36">
        <f t="shared" si="6"/>
        <v>55</v>
      </c>
      <c r="B74" s="184"/>
      <c r="C74" s="184" t="s">
        <v>140</v>
      </c>
      <c r="D74" s="61" t="s">
        <v>141</v>
      </c>
      <c r="E74" s="61">
        <f t="shared" si="5"/>
        <v>1</v>
      </c>
      <c r="F74" s="58">
        <v>1</v>
      </c>
      <c r="G74" s="58"/>
      <c r="H74" s="66">
        <v>1</v>
      </c>
      <c r="I74" s="23">
        <v>0.15</v>
      </c>
      <c r="J74" s="65"/>
      <c r="K74" s="65"/>
      <c r="L74" s="65"/>
      <c r="M74" s="65"/>
      <c r="N74" s="39"/>
    </row>
    <row r="75" spans="1:14" s="32" customFormat="1" ht="29.25" customHeight="1" x14ac:dyDescent="0.25">
      <c r="A75" s="36">
        <f t="shared" si="6"/>
        <v>56</v>
      </c>
      <c r="B75" s="184"/>
      <c r="C75" s="184"/>
      <c r="D75" s="61" t="s">
        <v>142</v>
      </c>
      <c r="E75" s="61">
        <f t="shared" si="5"/>
        <v>1</v>
      </c>
      <c r="F75" s="58">
        <v>1</v>
      </c>
      <c r="G75" s="58"/>
      <c r="H75" s="66">
        <v>1</v>
      </c>
      <c r="I75" s="23">
        <v>0.15</v>
      </c>
      <c r="J75" s="65"/>
      <c r="K75" s="65"/>
      <c r="L75" s="65"/>
      <c r="M75" s="65"/>
      <c r="N75" s="39"/>
    </row>
    <row r="76" spans="1:14" s="32" customFormat="1" ht="29.25" customHeight="1" x14ac:dyDescent="0.3">
      <c r="A76" s="36">
        <f t="shared" si="6"/>
        <v>57</v>
      </c>
      <c r="B76" s="188" t="s">
        <v>76</v>
      </c>
      <c r="C76" s="184" t="s">
        <v>143</v>
      </c>
      <c r="D76" s="61" t="s">
        <v>144</v>
      </c>
      <c r="E76" s="61">
        <f t="shared" si="5"/>
        <v>1</v>
      </c>
      <c r="F76" s="52"/>
      <c r="G76" s="52">
        <v>1</v>
      </c>
      <c r="H76" s="66">
        <v>30</v>
      </c>
      <c r="I76" s="23">
        <v>3.3</v>
      </c>
      <c r="J76" s="65"/>
      <c r="K76" s="65"/>
      <c r="L76" s="65"/>
      <c r="M76" s="65"/>
      <c r="N76" s="39"/>
    </row>
    <row r="77" spans="1:14" s="32" customFormat="1" ht="29.25" customHeight="1" x14ac:dyDescent="0.3">
      <c r="A77" s="36">
        <f t="shared" si="6"/>
        <v>58</v>
      </c>
      <c r="B77" s="189"/>
      <c r="C77" s="184"/>
      <c r="D77" s="61" t="s">
        <v>145</v>
      </c>
      <c r="E77" s="61">
        <f t="shared" si="5"/>
        <v>1</v>
      </c>
      <c r="F77" s="52"/>
      <c r="G77" s="52">
        <v>1</v>
      </c>
      <c r="H77" s="66">
        <v>30</v>
      </c>
      <c r="I77" s="23">
        <v>3.4</v>
      </c>
      <c r="J77" s="65"/>
      <c r="K77" s="65"/>
      <c r="L77" s="65"/>
      <c r="M77" s="65"/>
      <c r="N77" s="39"/>
    </row>
    <row r="78" spans="1:14" s="32" customFormat="1" ht="29.25" customHeight="1" x14ac:dyDescent="0.3">
      <c r="A78" s="36">
        <f t="shared" si="6"/>
        <v>59</v>
      </c>
      <c r="B78" s="189"/>
      <c r="C78" s="184"/>
      <c r="D78" s="61" t="s">
        <v>353</v>
      </c>
      <c r="E78" s="61">
        <f t="shared" si="5"/>
        <v>1</v>
      </c>
      <c r="F78" s="52">
        <v>1</v>
      </c>
      <c r="G78" s="52"/>
      <c r="H78" s="66">
        <v>1</v>
      </c>
      <c r="I78" s="23">
        <v>0.15</v>
      </c>
      <c r="J78" s="65"/>
      <c r="K78" s="65"/>
      <c r="L78" s="65"/>
      <c r="M78" s="65"/>
      <c r="N78" s="39"/>
    </row>
    <row r="79" spans="1:14" s="32" customFormat="1" ht="29.25" customHeight="1" x14ac:dyDescent="0.25">
      <c r="A79" s="36">
        <f t="shared" si="6"/>
        <v>60</v>
      </c>
      <c r="B79" s="189"/>
      <c r="C79" s="184"/>
      <c r="D79" s="61" t="s">
        <v>146</v>
      </c>
      <c r="E79" s="61">
        <f t="shared" si="5"/>
        <v>1</v>
      </c>
      <c r="F79" s="58">
        <v>1</v>
      </c>
      <c r="G79" s="58"/>
      <c r="H79" s="66">
        <v>1</v>
      </c>
      <c r="I79" s="23">
        <v>0.15</v>
      </c>
      <c r="J79" s="65"/>
      <c r="K79" s="65"/>
      <c r="L79" s="65"/>
      <c r="M79" s="65"/>
      <c r="N79" s="39"/>
    </row>
    <row r="80" spans="1:14" s="32" customFormat="1" ht="29.25" customHeight="1" x14ac:dyDescent="0.25">
      <c r="A80" s="36">
        <f t="shared" si="6"/>
        <v>61</v>
      </c>
      <c r="B80" s="189"/>
      <c r="C80" s="184" t="s">
        <v>147</v>
      </c>
      <c r="D80" s="61" t="s">
        <v>148</v>
      </c>
      <c r="E80" s="61">
        <f t="shared" si="5"/>
        <v>1</v>
      </c>
      <c r="F80" s="58">
        <v>1</v>
      </c>
      <c r="G80" s="58"/>
      <c r="H80" s="66">
        <v>1</v>
      </c>
      <c r="I80" s="23">
        <v>0.15</v>
      </c>
      <c r="J80" s="65"/>
      <c r="K80" s="65"/>
      <c r="L80" s="65"/>
      <c r="M80" s="65"/>
      <c r="N80" s="39"/>
    </row>
    <row r="81" spans="1:14" s="32" customFormat="1" ht="29.25" customHeight="1" x14ac:dyDescent="0.25">
      <c r="A81" s="36">
        <f t="shared" si="6"/>
        <v>62</v>
      </c>
      <c r="B81" s="189"/>
      <c r="C81" s="184"/>
      <c r="D81" s="61" t="s">
        <v>149</v>
      </c>
      <c r="E81" s="61">
        <f t="shared" si="5"/>
        <v>1</v>
      </c>
      <c r="F81" s="58">
        <v>1</v>
      </c>
      <c r="G81" s="58"/>
      <c r="H81" s="66">
        <v>1</v>
      </c>
      <c r="I81" s="23">
        <v>0.15</v>
      </c>
      <c r="J81" s="65"/>
      <c r="K81" s="65"/>
      <c r="L81" s="65"/>
      <c r="M81" s="65"/>
      <c r="N81" s="39"/>
    </row>
    <row r="82" spans="1:14" s="32" customFormat="1" ht="29.25" customHeight="1" x14ac:dyDescent="0.25">
      <c r="A82" s="36">
        <f t="shared" si="6"/>
        <v>63</v>
      </c>
      <c r="B82" s="189"/>
      <c r="C82" s="184"/>
      <c r="D82" s="61" t="s">
        <v>150</v>
      </c>
      <c r="E82" s="61">
        <f>+F82+G82</f>
        <v>1</v>
      </c>
      <c r="F82" s="58">
        <v>1</v>
      </c>
      <c r="G82" s="58"/>
      <c r="H82" s="66">
        <v>1</v>
      </c>
      <c r="I82" s="23">
        <v>0.15</v>
      </c>
      <c r="J82" s="65"/>
      <c r="K82" s="65"/>
      <c r="L82" s="65"/>
      <c r="M82" s="65"/>
      <c r="N82" s="39"/>
    </row>
    <row r="83" spans="1:14" s="32" customFormat="1" ht="29.25" customHeight="1" x14ac:dyDescent="0.25">
      <c r="A83" s="36">
        <f t="shared" si="6"/>
        <v>64</v>
      </c>
      <c r="B83" s="189"/>
      <c r="C83" s="184"/>
      <c r="D83" s="61" t="s">
        <v>151</v>
      </c>
      <c r="E83" s="61">
        <f>+F83+G83</f>
        <v>1</v>
      </c>
      <c r="F83" s="58">
        <v>1</v>
      </c>
      <c r="G83" s="58"/>
      <c r="H83" s="66">
        <v>1</v>
      </c>
      <c r="I83" s="23">
        <v>0.15</v>
      </c>
      <c r="J83" s="65"/>
      <c r="K83" s="65"/>
      <c r="L83" s="65"/>
      <c r="M83" s="65"/>
      <c r="N83" s="39"/>
    </row>
    <row r="84" spans="1:14" s="32" customFormat="1" ht="29.25" customHeight="1" x14ac:dyDescent="0.25">
      <c r="A84" s="36"/>
      <c r="B84" s="190"/>
      <c r="C84" s="184"/>
      <c r="D84" s="61" t="s">
        <v>152</v>
      </c>
      <c r="E84" s="61">
        <f>+F84+G84</f>
        <v>1</v>
      </c>
      <c r="F84" s="58">
        <v>1</v>
      </c>
      <c r="G84" s="58"/>
      <c r="H84" s="66">
        <v>1</v>
      </c>
      <c r="I84" s="23">
        <v>0.15</v>
      </c>
      <c r="J84" s="65"/>
      <c r="K84" s="65"/>
      <c r="L84" s="65"/>
      <c r="M84" s="65"/>
      <c r="N84" s="39"/>
    </row>
    <row r="85" spans="1:14" s="32" customFormat="1" ht="29.25" customHeight="1" x14ac:dyDescent="0.25">
      <c r="A85" s="195" t="s">
        <v>63</v>
      </c>
      <c r="B85" s="195"/>
      <c r="C85" s="62">
        <v>17</v>
      </c>
      <c r="D85" s="49">
        <f>+E85</f>
        <v>65</v>
      </c>
      <c r="E85" s="49">
        <f>SUM(E20:E84)</f>
        <v>65</v>
      </c>
      <c r="F85" s="49">
        <f t="shared" ref="F85:I85" si="7">SUM(F20:F84)</f>
        <v>53</v>
      </c>
      <c r="G85" s="49">
        <f t="shared" si="7"/>
        <v>12</v>
      </c>
      <c r="H85" s="49">
        <f t="shared" si="7"/>
        <v>413</v>
      </c>
      <c r="I85" s="49">
        <f t="shared" si="7"/>
        <v>47.849999999999945</v>
      </c>
      <c r="J85" s="62"/>
      <c r="K85" s="62"/>
      <c r="L85" s="62"/>
      <c r="M85" s="62"/>
      <c r="N85" s="62"/>
    </row>
    <row r="86" spans="1:14" s="32" customFormat="1" ht="29.25" customHeight="1" x14ac:dyDescent="0.3">
      <c r="A86" s="36">
        <v>1</v>
      </c>
      <c r="B86" s="194" t="s">
        <v>153</v>
      </c>
      <c r="C86" s="54" t="s">
        <v>154</v>
      </c>
      <c r="D86" s="61" t="s">
        <v>155</v>
      </c>
      <c r="E86" s="61">
        <f t="shared" ref="E86:E92" si="8">+F86+G86</f>
        <v>1</v>
      </c>
      <c r="F86" s="61">
        <v>1</v>
      </c>
      <c r="G86" s="61"/>
      <c r="H86" s="66">
        <v>1</v>
      </c>
      <c r="I86" s="23">
        <v>0.15</v>
      </c>
      <c r="J86" s="65"/>
      <c r="K86" s="65"/>
      <c r="L86" s="65"/>
      <c r="M86" s="65"/>
      <c r="N86" s="39"/>
    </row>
    <row r="87" spans="1:14" s="32" customFormat="1" ht="29.25" customHeight="1" x14ac:dyDescent="0.3">
      <c r="A87" s="36">
        <f>+A86+1</f>
        <v>2</v>
      </c>
      <c r="B87" s="194"/>
      <c r="C87" s="54" t="s">
        <v>156</v>
      </c>
      <c r="D87" s="61" t="s">
        <v>157</v>
      </c>
      <c r="E87" s="61">
        <f t="shared" si="8"/>
        <v>1</v>
      </c>
      <c r="F87" s="61"/>
      <c r="G87" s="61">
        <v>1</v>
      </c>
      <c r="H87" s="66">
        <v>30</v>
      </c>
      <c r="I87" s="23">
        <v>2.4</v>
      </c>
      <c r="J87" s="65"/>
      <c r="K87" s="65"/>
      <c r="L87" s="65"/>
      <c r="M87" s="65"/>
      <c r="N87" s="39"/>
    </row>
    <row r="88" spans="1:14" s="32" customFormat="1" ht="29.25" customHeight="1" x14ac:dyDescent="0.3">
      <c r="A88" s="36">
        <f t="shared" ref="A88:A93" si="9">+A87+1</f>
        <v>3</v>
      </c>
      <c r="B88" s="194"/>
      <c r="C88" s="54" t="s">
        <v>325</v>
      </c>
      <c r="D88" s="61" t="s">
        <v>326</v>
      </c>
      <c r="E88" s="61">
        <f t="shared" si="8"/>
        <v>1</v>
      </c>
      <c r="F88" s="61">
        <v>1</v>
      </c>
      <c r="G88" s="61"/>
      <c r="H88" s="66">
        <v>1</v>
      </c>
      <c r="I88" s="23">
        <v>0.12</v>
      </c>
      <c r="J88" s="65"/>
      <c r="K88" s="65"/>
      <c r="L88" s="65"/>
      <c r="M88" s="65"/>
      <c r="N88" s="39"/>
    </row>
    <row r="89" spans="1:14" s="32" customFormat="1" ht="29.25" customHeight="1" x14ac:dyDescent="0.3">
      <c r="A89" s="36">
        <f t="shared" si="9"/>
        <v>4</v>
      </c>
      <c r="B89" s="194"/>
      <c r="C89" s="54" t="s">
        <v>327</v>
      </c>
      <c r="D89" s="61" t="s">
        <v>158</v>
      </c>
      <c r="E89" s="61">
        <f t="shared" si="8"/>
        <v>1</v>
      </c>
      <c r="F89" s="61">
        <v>1</v>
      </c>
      <c r="G89" s="61"/>
      <c r="H89" s="66">
        <v>1</v>
      </c>
      <c r="I89" s="23">
        <v>0.15</v>
      </c>
      <c r="J89" s="65"/>
      <c r="K89" s="65"/>
      <c r="L89" s="65"/>
      <c r="M89" s="65"/>
      <c r="N89" s="39"/>
    </row>
    <row r="90" spans="1:14" s="32" customFormat="1" ht="29.25" customHeight="1" x14ac:dyDescent="0.25">
      <c r="A90" s="36">
        <f t="shared" si="9"/>
        <v>5</v>
      </c>
      <c r="B90" s="194"/>
      <c r="C90" s="194" t="s">
        <v>159</v>
      </c>
      <c r="D90" s="61" t="s">
        <v>160</v>
      </c>
      <c r="E90" s="61">
        <f t="shared" si="8"/>
        <v>1</v>
      </c>
      <c r="F90" s="61">
        <v>1</v>
      </c>
      <c r="G90" s="61"/>
      <c r="H90" s="66">
        <v>1</v>
      </c>
      <c r="I90" s="23">
        <v>0.15</v>
      </c>
      <c r="J90" s="65"/>
      <c r="K90" s="65"/>
      <c r="L90" s="65"/>
      <c r="M90" s="65"/>
      <c r="N90" s="39"/>
    </row>
    <row r="91" spans="1:14" s="32" customFormat="1" ht="29.25" customHeight="1" x14ac:dyDescent="0.25">
      <c r="A91" s="36">
        <f t="shared" si="9"/>
        <v>6</v>
      </c>
      <c r="B91" s="194"/>
      <c r="C91" s="194"/>
      <c r="D91" s="61" t="s">
        <v>161</v>
      </c>
      <c r="E91" s="61">
        <f t="shared" si="8"/>
        <v>1</v>
      </c>
      <c r="F91" s="61">
        <v>1</v>
      </c>
      <c r="G91" s="61"/>
      <c r="H91" s="66">
        <v>1</v>
      </c>
      <c r="I91" s="23">
        <v>0.2</v>
      </c>
      <c r="J91" s="65"/>
      <c r="K91" s="65"/>
      <c r="L91" s="65"/>
      <c r="M91" s="65"/>
      <c r="N91" s="39"/>
    </row>
    <row r="92" spans="1:14" s="32" customFormat="1" ht="29.25" customHeight="1" x14ac:dyDescent="0.25">
      <c r="A92" s="36">
        <f t="shared" si="9"/>
        <v>7</v>
      </c>
      <c r="B92" s="194"/>
      <c r="C92" s="194"/>
      <c r="D92" s="61" t="s">
        <v>162</v>
      </c>
      <c r="E92" s="61">
        <f t="shared" si="8"/>
        <v>1</v>
      </c>
      <c r="F92" s="61">
        <v>1</v>
      </c>
      <c r="G92" s="61"/>
      <c r="H92" s="66">
        <v>1</v>
      </c>
      <c r="I92" s="23">
        <v>0.15</v>
      </c>
      <c r="J92" s="65"/>
      <c r="K92" s="65"/>
      <c r="L92" s="65"/>
      <c r="M92" s="65"/>
      <c r="N92" s="39"/>
    </row>
    <row r="93" spans="1:14" s="32" customFormat="1" ht="29.25" customHeight="1" x14ac:dyDescent="0.25">
      <c r="A93" s="36">
        <f t="shared" si="9"/>
        <v>8</v>
      </c>
      <c r="B93" s="194"/>
      <c r="C93" s="194"/>
      <c r="D93" s="61" t="s">
        <v>163</v>
      </c>
      <c r="E93" s="61">
        <f>+F93+G93</f>
        <v>1</v>
      </c>
      <c r="F93" s="61">
        <v>1</v>
      </c>
      <c r="G93" s="61"/>
      <c r="H93" s="66">
        <v>1</v>
      </c>
      <c r="I93" s="23">
        <v>0.15</v>
      </c>
      <c r="J93" s="65"/>
      <c r="K93" s="65"/>
      <c r="L93" s="65"/>
      <c r="M93" s="65"/>
      <c r="N93" s="39"/>
    </row>
    <row r="94" spans="1:14" s="32" customFormat="1" ht="29.25" customHeight="1" x14ac:dyDescent="0.25">
      <c r="A94" s="195" t="s">
        <v>63</v>
      </c>
      <c r="B94" s="195"/>
      <c r="C94" s="62">
        <v>5</v>
      </c>
      <c r="D94" s="62">
        <f>+E94</f>
        <v>8</v>
      </c>
      <c r="E94" s="62">
        <f>SUM(E86:E93)</f>
        <v>8</v>
      </c>
      <c r="F94" s="62">
        <f t="shared" ref="F94:I94" si="10">SUM(F86:F93)</f>
        <v>7</v>
      </c>
      <c r="G94" s="62">
        <f t="shared" si="10"/>
        <v>1</v>
      </c>
      <c r="H94" s="62">
        <f t="shared" si="10"/>
        <v>37</v>
      </c>
      <c r="I94" s="62">
        <f t="shared" si="10"/>
        <v>3.4699999999999998</v>
      </c>
      <c r="J94" s="62"/>
      <c r="K94" s="62"/>
      <c r="L94" s="62"/>
      <c r="M94" s="62"/>
      <c r="N94" s="62"/>
    </row>
    <row r="95" spans="1:14" s="32" customFormat="1" ht="29.25" customHeight="1" x14ac:dyDescent="0.25">
      <c r="A95" s="36">
        <v>1</v>
      </c>
      <c r="B95" s="198" t="s">
        <v>164</v>
      </c>
      <c r="C95" s="61" t="s">
        <v>165</v>
      </c>
      <c r="D95" s="61" t="s">
        <v>166</v>
      </c>
      <c r="E95" s="34">
        <f>+F95+G95+K95</f>
        <v>1</v>
      </c>
      <c r="F95" s="61">
        <v>1</v>
      </c>
      <c r="G95" s="61"/>
      <c r="H95" s="66">
        <v>1</v>
      </c>
      <c r="I95" s="23">
        <v>0.12</v>
      </c>
      <c r="J95" s="34"/>
      <c r="K95" s="65"/>
      <c r="L95" s="65"/>
      <c r="M95" s="65"/>
      <c r="N95" s="39"/>
    </row>
    <row r="96" spans="1:14" s="32" customFormat="1" ht="29.25" customHeight="1" x14ac:dyDescent="0.25">
      <c r="A96" s="36">
        <f>+A95+1</f>
        <v>2</v>
      </c>
      <c r="B96" s="198"/>
      <c r="C96" s="61" t="s">
        <v>167</v>
      </c>
      <c r="D96" s="61" t="s">
        <v>168</v>
      </c>
      <c r="E96" s="34">
        <f t="shared" ref="E96:E97" si="11">+F96+G96+K96</f>
        <v>1</v>
      </c>
      <c r="F96" s="61">
        <v>1</v>
      </c>
      <c r="G96" s="61"/>
      <c r="H96" s="66">
        <v>1</v>
      </c>
      <c r="I96" s="23">
        <v>0.12</v>
      </c>
      <c r="J96" s="31"/>
      <c r="K96" s="65"/>
      <c r="L96" s="65"/>
      <c r="M96" s="65"/>
      <c r="N96" s="39"/>
    </row>
    <row r="97" spans="1:14" s="32" customFormat="1" ht="29.25" customHeight="1" x14ac:dyDescent="0.25">
      <c r="A97" s="36">
        <f t="shared" ref="A97:A100" si="12">+A96+1</f>
        <v>3</v>
      </c>
      <c r="B97" s="198"/>
      <c r="C97" s="61" t="s">
        <v>169</v>
      </c>
      <c r="D97" s="61" t="s">
        <v>170</v>
      </c>
      <c r="E97" s="34">
        <f t="shared" si="11"/>
        <v>1</v>
      </c>
      <c r="F97" s="61">
        <v>1</v>
      </c>
      <c r="G97" s="61"/>
      <c r="H97" s="66">
        <v>1</v>
      </c>
      <c r="I97" s="23">
        <v>0.13</v>
      </c>
      <c r="J97" s="31"/>
      <c r="K97" s="65"/>
      <c r="L97" s="65"/>
      <c r="M97" s="65"/>
      <c r="N97" s="39"/>
    </row>
    <row r="98" spans="1:14" s="32" customFormat="1" ht="29.25" customHeight="1" x14ac:dyDescent="0.3">
      <c r="A98" s="36">
        <f t="shared" si="12"/>
        <v>4</v>
      </c>
      <c r="B98" s="198"/>
      <c r="C98" s="194" t="s">
        <v>171</v>
      </c>
      <c r="D98" s="31"/>
      <c r="E98" s="34"/>
      <c r="F98" s="61"/>
      <c r="G98" s="61"/>
      <c r="H98" s="66"/>
      <c r="I98" s="23"/>
      <c r="J98" s="55" t="s">
        <v>172</v>
      </c>
      <c r="K98" s="65">
        <v>1</v>
      </c>
      <c r="L98" s="65">
        <v>62</v>
      </c>
      <c r="M98" s="65">
        <v>30</v>
      </c>
      <c r="N98" s="39">
        <v>15</v>
      </c>
    </row>
    <row r="99" spans="1:14" s="32" customFormat="1" ht="29.25" customHeight="1" x14ac:dyDescent="0.3">
      <c r="A99" s="36">
        <f t="shared" si="12"/>
        <v>5</v>
      </c>
      <c r="B99" s="198"/>
      <c r="C99" s="194"/>
      <c r="D99" s="31"/>
      <c r="E99" s="34"/>
      <c r="F99" s="61"/>
      <c r="G99" s="61"/>
      <c r="H99" s="66"/>
      <c r="I99" s="23"/>
      <c r="J99" s="56" t="s">
        <v>173</v>
      </c>
      <c r="K99" s="65">
        <v>1</v>
      </c>
      <c r="L99" s="65">
        <v>72</v>
      </c>
      <c r="M99" s="65">
        <v>30</v>
      </c>
      <c r="N99" s="39">
        <v>15</v>
      </c>
    </row>
    <row r="100" spans="1:14" s="32" customFormat="1" ht="29.25" customHeight="1" x14ac:dyDescent="0.3">
      <c r="A100" s="36">
        <f t="shared" si="12"/>
        <v>6</v>
      </c>
      <c r="B100" s="198"/>
      <c r="C100" s="194"/>
      <c r="D100" s="31"/>
      <c r="E100" s="34"/>
      <c r="F100" s="61"/>
      <c r="G100" s="61"/>
      <c r="H100" s="66"/>
      <c r="I100" s="23"/>
      <c r="J100" s="56" t="s">
        <v>174</v>
      </c>
      <c r="K100" s="65">
        <v>1</v>
      </c>
      <c r="L100" s="65">
        <v>157</v>
      </c>
      <c r="M100" s="65">
        <v>30</v>
      </c>
      <c r="N100" s="39">
        <v>15</v>
      </c>
    </row>
    <row r="101" spans="1:14" s="32" customFormat="1" ht="29.25" customHeight="1" x14ac:dyDescent="0.25">
      <c r="A101" s="195" t="s">
        <v>63</v>
      </c>
      <c r="B101" s="195"/>
      <c r="C101" s="62">
        <v>4</v>
      </c>
      <c r="D101" s="62">
        <f>+E101</f>
        <v>3</v>
      </c>
      <c r="E101" s="62">
        <f>SUM(E95:E100)</f>
        <v>3</v>
      </c>
      <c r="F101" s="62">
        <f t="shared" ref="F101:N101" si="13">SUM(F95:F100)</f>
        <v>3</v>
      </c>
      <c r="G101" s="62">
        <f t="shared" si="13"/>
        <v>0</v>
      </c>
      <c r="H101" s="62">
        <f t="shared" si="13"/>
        <v>3</v>
      </c>
      <c r="I101" s="45">
        <f t="shared" si="13"/>
        <v>0.37</v>
      </c>
      <c r="J101" s="62">
        <f>+K101</f>
        <v>3</v>
      </c>
      <c r="K101" s="62">
        <f t="shared" si="13"/>
        <v>3</v>
      </c>
      <c r="L101" s="62">
        <v>3</v>
      </c>
      <c r="M101" s="62">
        <f t="shared" si="13"/>
        <v>90</v>
      </c>
      <c r="N101" s="45">
        <f t="shared" si="13"/>
        <v>45</v>
      </c>
    </row>
    <row r="102" spans="1:14" s="32" customFormat="1" ht="29.25" customHeight="1" x14ac:dyDescent="0.25">
      <c r="A102" s="36">
        <v>1</v>
      </c>
      <c r="B102" s="194" t="s">
        <v>175</v>
      </c>
      <c r="C102" s="197" t="s">
        <v>176</v>
      </c>
      <c r="D102" s="61" t="s">
        <v>177</v>
      </c>
      <c r="E102" s="63">
        <f>+F102+G102</f>
        <v>1</v>
      </c>
      <c r="F102" s="61"/>
      <c r="G102" s="61">
        <v>1</v>
      </c>
      <c r="H102" s="66">
        <v>30</v>
      </c>
      <c r="I102" s="23">
        <v>2.2999999999999998</v>
      </c>
      <c r="J102" s="65"/>
      <c r="K102" s="65"/>
      <c r="L102" s="65"/>
      <c r="M102" s="65"/>
      <c r="N102" s="39"/>
    </row>
    <row r="103" spans="1:14" s="32" customFormat="1" ht="29.25" customHeight="1" x14ac:dyDescent="0.25">
      <c r="A103" s="36">
        <f>+A102+1</f>
        <v>2</v>
      </c>
      <c r="B103" s="194"/>
      <c r="C103" s="197"/>
      <c r="D103" s="61" t="s">
        <v>178</v>
      </c>
      <c r="E103" s="63">
        <f t="shared" ref="E103:E116" si="14">+F103+G103</f>
        <v>1</v>
      </c>
      <c r="F103" s="61"/>
      <c r="G103" s="61">
        <v>1</v>
      </c>
      <c r="H103" s="66">
        <v>30</v>
      </c>
      <c r="I103" s="23">
        <v>2.4</v>
      </c>
      <c r="J103" s="65"/>
      <c r="K103" s="65"/>
      <c r="L103" s="65"/>
      <c r="M103" s="65"/>
      <c r="N103" s="39"/>
    </row>
    <row r="104" spans="1:14" s="32" customFormat="1" ht="29.25" customHeight="1" x14ac:dyDescent="0.25">
      <c r="A104" s="36">
        <f t="shared" ref="A104:A116" si="15">+A103+1</f>
        <v>3</v>
      </c>
      <c r="B104" s="194"/>
      <c r="C104" s="197"/>
      <c r="D104" s="61" t="s">
        <v>179</v>
      </c>
      <c r="E104" s="63">
        <f t="shared" si="14"/>
        <v>1</v>
      </c>
      <c r="F104" s="61"/>
      <c r="G104" s="61">
        <v>1</v>
      </c>
      <c r="H104" s="66">
        <v>30</v>
      </c>
      <c r="I104" s="23">
        <v>2</v>
      </c>
      <c r="J104" s="65"/>
      <c r="K104" s="65"/>
      <c r="L104" s="65"/>
      <c r="M104" s="65"/>
      <c r="N104" s="39"/>
    </row>
    <row r="105" spans="1:14" s="32" customFormat="1" ht="29.25" customHeight="1" x14ac:dyDescent="0.25">
      <c r="A105" s="36">
        <f t="shared" si="15"/>
        <v>4</v>
      </c>
      <c r="B105" s="194"/>
      <c r="C105" s="196" t="s">
        <v>180</v>
      </c>
      <c r="D105" s="61" t="s">
        <v>181</v>
      </c>
      <c r="E105" s="63">
        <f t="shared" si="14"/>
        <v>1</v>
      </c>
      <c r="F105" s="61"/>
      <c r="G105" s="61">
        <v>1</v>
      </c>
      <c r="H105" s="66">
        <v>30</v>
      </c>
      <c r="I105" s="23">
        <v>2.7</v>
      </c>
      <c r="J105" s="65"/>
      <c r="K105" s="65"/>
      <c r="L105" s="65"/>
      <c r="M105" s="65"/>
      <c r="N105" s="39"/>
    </row>
    <row r="106" spans="1:14" s="32" customFormat="1" ht="29.25" customHeight="1" x14ac:dyDescent="0.25">
      <c r="A106" s="36">
        <f t="shared" si="15"/>
        <v>5</v>
      </c>
      <c r="B106" s="194"/>
      <c r="C106" s="196"/>
      <c r="D106" s="61" t="s">
        <v>182</v>
      </c>
      <c r="E106" s="63">
        <f t="shared" si="14"/>
        <v>1</v>
      </c>
      <c r="F106" s="61"/>
      <c r="G106" s="61">
        <v>1</v>
      </c>
      <c r="H106" s="66">
        <v>30</v>
      </c>
      <c r="I106" s="23">
        <v>2.9</v>
      </c>
      <c r="J106" s="65"/>
      <c r="K106" s="65"/>
      <c r="L106" s="65"/>
      <c r="M106" s="65"/>
      <c r="N106" s="39"/>
    </row>
    <row r="107" spans="1:14" s="32" customFormat="1" ht="29.25" customHeight="1" x14ac:dyDescent="0.25">
      <c r="A107" s="36">
        <f t="shared" si="15"/>
        <v>6</v>
      </c>
      <c r="B107" s="194"/>
      <c r="C107" s="196"/>
      <c r="D107" s="61" t="s">
        <v>183</v>
      </c>
      <c r="E107" s="63">
        <f t="shared" si="14"/>
        <v>1</v>
      </c>
      <c r="F107" s="61">
        <v>1</v>
      </c>
      <c r="G107" s="61"/>
      <c r="H107" s="66">
        <v>1</v>
      </c>
      <c r="I107" s="23">
        <v>0.35</v>
      </c>
      <c r="J107" s="65"/>
      <c r="K107" s="65"/>
      <c r="L107" s="65"/>
      <c r="M107" s="65"/>
      <c r="N107" s="39"/>
    </row>
    <row r="108" spans="1:14" s="32" customFormat="1" ht="29.25" customHeight="1" x14ac:dyDescent="0.25">
      <c r="A108" s="36">
        <f t="shared" si="15"/>
        <v>7</v>
      </c>
      <c r="B108" s="194"/>
      <c r="C108" s="196" t="s">
        <v>184</v>
      </c>
      <c r="D108" s="61" t="s">
        <v>185</v>
      </c>
      <c r="E108" s="63">
        <f t="shared" si="14"/>
        <v>1</v>
      </c>
      <c r="F108" s="61"/>
      <c r="G108" s="61">
        <v>1</v>
      </c>
      <c r="H108" s="66">
        <v>30</v>
      </c>
      <c r="I108" s="23">
        <v>2.09</v>
      </c>
      <c r="J108" s="65"/>
      <c r="K108" s="65"/>
      <c r="L108" s="65"/>
      <c r="M108" s="65"/>
      <c r="N108" s="39"/>
    </row>
    <row r="109" spans="1:14" s="32" customFormat="1" ht="29.25" customHeight="1" x14ac:dyDescent="0.25">
      <c r="A109" s="36">
        <f t="shared" si="15"/>
        <v>8</v>
      </c>
      <c r="B109" s="194"/>
      <c r="C109" s="196"/>
      <c r="D109" s="61" t="s">
        <v>186</v>
      </c>
      <c r="E109" s="63">
        <f t="shared" si="14"/>
        <v>1</v>
      </c>
      <c r="F109" s="61"/>
      <c r="G109" s="61">
        <v>1</v>
      </c>
      <c r="H109" s="66">
        <v>30</v>
      </c>
      <c r="I109" s="23">
        <v>2.2799999999999998</v>
      </c>
      <c r="J109" s="65"/>
      <c r="K109" s="65"/>
      <c r="L109" s="65"/>
      <c r="M109" s="65"/>
      <c r="N109" s="39"/>
    </row>
    <row r="110" spans="1:14" s="32" customFormat="1" ht="29.25" customHeight="1" x14ac:dyDescent="0.25">
      <c r="A110" s="36">
        <f t="shared" si="15"/>
        <v>9</v>
      </c>
      <c r="B110" s="194"/>
      <c r="C110" s="196" t="s">
        <v>126</v>
      </c>
      <c r="D110" s="61" t="s">
        <v>187</v>
      </c>
      <c r="E110" s="63">
        <f t="shared" si="14"/>
        <v>1</v>
      </c>
      <c r="F110" s="61">
        <v>1</v>
      </c>
      <c r="G110" s="61"/>
      <c r="H110" s="66">
        <v>1</v>
      </c>
      <c r="I110" s="23">
        <v>0.23</v>
      </c>
      <c r="J110" s="65"/>
      <c r="K110" s="65"/>
      <c r="L110" s="65"/>
      <c r="M110" s="65"/>
      <c r="N110" s="39"/>
    </row>
    <row r="111" spans="1:14" s="32" customFormat="1" ht="29.25" customHeight="1" x14ac:dyDescent="0.25">
      <c r="A111" s="36">
        <f t="shared" si="15"/>
        <v>10</v>
      </c>
      <c r="B111" s="194"/>
      <c r="C111" s="196"/>
      <c r="D111" s="61" t="s">
        <v>188</v>
      </c>
      <c r="E111" s="63">
        <f t="shared" si="14"/>
        <v>1</v>
      </c>
      <c r="F111" s="61"/>
      <c r="G111" s="61">
        <v>1</v>
      </c>
      <c r="H111" s="66">
        <v>30</v>
      </c>
      <c r="I111" s="23">
        <v>1.2</v>
      </c>
      <c r="J111" s="65"/>
      <c r="K111" s="65"/>
      <c r="L111" s="65"/>
      <c r="M111" s="65"/>
      <c r="N111" s="39"/>
    </row>
    <row r="112" spans="1:14" s="32" customFormat="1" ht="29.25" customHeight="1" x14ac:dyDescent="0.25">
      <c r="A112" s="36">
        <f t="shared" si="15"/>
        <v>11</v>
      </c>
      <c r="B112" s="194"/>
      <c r="C112" s="63" t="s">
        <v>65</v>
      </c>
      <c r="D112" s="61" t="s">
        <v>189</v>
      </c>
      <c r="E112" s="63">
        <f t="shared" si="14"/>
        <v>1</v>
      </c>
      <c r="F112" s="61"/>
      <c r="G112" s="61">
        <v>1</v>
      </c>
      <c r="H112" s="66">
        <v>30</v>
      </c>
      <c r="I112" s="23">
        <v>0.8</v>
      </c>
      <c r="J112" s="65"/>
      <c r="K112" s="65"/>
      <c r="L112" s="65"/>
      <c r="M112" s="65"/>
      <c r="N112" s="39"/>
    </row>
    <row r="113" spans="1:14" s="32" customFormat="1" ht="29.25" customHeight="1" x14ac:dyDescent="0.25">
      <c r="A113" s="36">
        <f t="shared" si="15"/>
        <v>12</v>
      </c>
      <c r="B113" s="194"/>
      <c r="C113" s="196" t="s">
        <v>190</v>
      </c>
      <c r="D113" s="61" t="s">
        <v>191</v>
      </c>
      <c r="E113" s="63">
        <f t="shared" si="14"/>
        <v>1</v>
      </c>
      <c r="F113" s="61"/>
      <c r="G113" s="61">
        <v>1</v>
      </c>
      <c r="H113" s="66">
        <v>30</v>
      </c>
      <c r="I113" s="23">
        <v>1.8</v>
      </c>
      <c r="J113" s="65"/>
      <c r="K113" s="65"/>
      <c r="L113" s="65"/>
      <c r="M113" s="65"/>
      <c r="N113" s="39"/>
    </row>
    <row r="114" spans="1:14" s="32" customFormat="1" ht="29.25" customHeight="1" x14ac:dyDescent="0.25">
      <c r="A114" s="36">
        <f t="shared" si="15"/>
        <v>13</v>
      </c>
      <c r="B114" s="194"/>
      <c r="C114" s="196"/>
      <c r="D114" s="61" t="s">
        <v>192</v>
      </c>
      <c r="E114" s="63">
        <f t="shared" si="14"/>
        <v>1</v>
      </c>
      <c r="F114" s="61"/>
      <c r="G114" s="61">
        <v>1</v>
      </c>
      <c r="H114" s="66">
        <v>30</v>
      </c>
      <c r="I114" s="23">
        <v>1.5</v>
      </c>
      <c r="J114" s="65"/>
      <c r="K114" s="65"/>
      <c r="L114" s="65"/>
      <c r="M114" s="65"/>
      <c r="N114" s="39"/>
    </row>
    <row r="115" spans="1:14" s="32" customFormat="1" ht="29.25" customHeight="1" x14ac:dyDescent="0.25">
      <c r="A115" s="36">
        <f t="shared" si="15"/>
        <v>14</v>
      </c>
      <c r="B115" s="194"/>
      <c r="C115" s="196" t="s">
        <v>193</v>
      </c>
      <c r="D115" s="61" t="s">
        <v>194</v>
      </c>
      <c r="E115" s="63">
        <f t="shared" si="14"/>
        <v>1</v>
      </c>
      <c r="F115" s="61"/>
      <c r="G115" s="61">
        <v>1</v>
      </c>
      <c r="H115" s="66">
        <v>30</v>
      </c>
      <c r="I115" s="23">
        <v>1.2</v>
      </c>
      <c r="J115" s="65"/>
      <c r="K115" s="65"/>
      <c r="L115" s="65"/>
      <c r="M115" s="65"/>
      <c r="N115" s="39"/>
    </row>
    <row r="116" spans="1:14" s="32" customFormat="1" ht="29.25" customHeight="1" x14ac:dyDescent="0.25">
      <c r="A116" s="36">
        <f t="shared" si="15"/>
        <v>15</v>
      </c>
      <c r="B116" s="194"/>
      <c r="C116" s="196"/>
      <c r="D116" s="61" t="s">
        <v>195</v>
      </c>
      <c r="E116" s="63">
        <f t="shared" si="14"/>
        <v>1</v>
      </c>
      <c r="F116" s="61"/>
      <c r="G116" s="61">
        <v>1</v>
      </c>
      <c r="H116" s="66">
        <v>30</v>
      </c>
      <c r="I116" s="23">
        <v>1.2</v>
      </c>
      <c r="J116" s="65"/>
      <c r="K116" s="65"/>
      <c r="L116" s="65"/>
      <c r="M116" s="65"/>
      <c r="N116" s="39"/>
    </row>
    <row r="117" spans="1:14" s="32" customFormat="1" ht="29.25" customHeight="1" x14ac:dyDescent="0.25">
      <c r="A117" s="195" t="s">
        <v>63</v>
      </c>
      <c r="B117" s="195"/>
      <c r="C117" s="62">
        <v>7</v>
      </c>
      <c r="D117" s="62">
        <f>+E117</f>
        <v>15</v>
      </c>
      <c r="E117" s="62">
        <f t="shared" ref="E117:G117" si="16">SUM(E102:E116)</f>
        <v>15</v>
      </c>
      <c r="F117" s="62">
        <f t="shared" si="16"/>
        <v>2</v>
      </c>
      <c r="G117" s="62">
        <f t="shared" si="16"/>
        <v>13</v>
      </c>
      <c r="H117" s="62">
        <f>SUM(H102:H116)</f>
        <v>392</v>
      </c>
      <c r="I117" s="45">
        <f>SUM(I102:I116)</f>
        <v>24.95</v>
      </c>
      <c r="J117" s="62"/>
      <c r="K117" s="62"/>
      <c r="L117" s="62"/>
      <c r="M117" s="62"/>
      <c r="N117" s="62"/>
    </row>
    <row r="118" spans="1:14" s="32" customFormat="1" ht="29.25" customHeight="1" x14ac:dyDescent="0.25">
      <c r="A118" s="36">
        <v>1</v>
      </c>
      <c r="B118" s="194" t="s">
        <v>196</v>
      </c>
      <c r="C118" s="61" t="s">
        <v>329</v>
      </c>
      <c r="D118" s="61" t="s">
        <v>328</v>
      </c>
      <c r="E118" s="36">
        <v>1</v>
      </c>
      <c r="F118" s="36">
        <v>1</v>
      </c>
      <c r="G118" s="36"/>
      <c r="H118" s="36">
        <v>1</v>
      </c>
      <c r="I118" s="44">
        <v>0.12</v>
      </c>
      <c r="J118" s="62"/>
      <c r="K118" s="62"/>
      <c r="L118" s="62"/>
      <c r="M118" s="62"/>
      <c r="N118" s="62"/>
    </row>
    <row r="119" spans="1:14" s="32" customFormat="1" ht="29.25" customHeight="1" x14ac:dyDescent="0.25">
      <c r="A119" s="36">
        <f>+A118+1</f>
        <v>2</v>
      </c>
      <c r="B119" s="194"/>
      <c r="C119" s="194" t="s">
        <v>197</v>
      </c>
      <c r="D119" s="61" t="s">
        <v>198</v>
      </c>
      <c r="E119" s="61">
        <f>+F119+G119</f>
        <v>1</v>
      </c>
      <c r="F119" s="61"/>
      <c r="G119" s="61">
        <v>1</v>
      </c>
      <c r="H119" s="66">
        <v>30</v>
      </c>
      <c r="I119" s="23">
        <v>1.8</v>
      </c>
      <c r="J119" s="65"/>
      <c r="K119" s="65"/>
      <c r="L119" s="65"/>
      <c r="M119" s="65"/>
      <c r="N119" s="39"/>
    </row>
    <row r="120" spans="1:14" s="32" customFormat="1" ht="29.25" customHeight="1" x14ac:dyDescent="0.25">
      <c r="A120" s="36">
        <f>+A119+1</f>
        <v>3</v>
      </c>
      <c r="B120" s="194"/>
      <c r="C120" s="194"/>
      <c r="D120" s="61" t="s">
        <v>199</v>
      </c>
      <c r="E120" s="61">
        <f t="shared" ref="E120:E130" si="17">+F120+G120</f>
        <v>1</v>
      </c>
      <c r="F120" s="61"/>
      <c r="G120" s="61">
        <v>1</v>
      </c>
      <c r="H120" s="66">
        <v>30</v>
      </c>
      <c r="I120" s="23">
        <v>1.8</v>
      </c>
      <c r="J120" s="65"/>
      <c r="K120" s="65"/>
      <c r="L120" s="65"/>
      <c r="M120" s="65"/>
      <c r="N120" s="39"/>
    </row>
    <row r="121" spans="1:14" s="32" customFormat="1" ht="29.25" customHeight="1" x14ac:dyDescent="0.25">
      <c r="A121" s="36">
        <f t="shared" ref="A121:A130" si="18">+A120+1</f>
        <v>4</v>
      </c>
      <c r="B121" s="194"/>
      <c r="C121" s="194"/>
      <c r="D121" s="61" t="s">
        <v>200</v>
      </c>
      <c r="E121" s="61">
        <f t="shared" si="17"/>
        <v>1</v>
      </c>
      <c r="F121" s="61"/>
      <c r="G121" s="61">
        <v>1</v>
      </c>
      <c r="H121" s="66">
        <v>30</v>
      </c>
      <c r="I121" s="23">
        <v>1.8</v>
      </c>
      <c r="J121" s="65"/>
      <c r="K121" s="65"/>
      <c r="L121" s="65"/>
      <c r="M121" s="65"/>
      <c r="N121" s="39"/>
    </row>
    <row r="122" spans="1:14" s="32" customFormat="1" ht="29.25" customHeight="1" x14ac:dyDescent="0.25">
      <c r="A122" s="36">
        <f t="shared" si="18"/>
        <v>5</v>
      </c>
      <c r="B122" s="194"/>
      <c r="C122" s="194"/>
      <c r="D122" s="61" t="s">
        <v>201</v>
      </c>
      <c r="E122" s="61">
        <f t="shared" si="17"/>
        <v>1</v>
      </c>
      <c r="F122" s="61"/>
      <c r="G122" s="61">
        <v>1</v>
      </c>
      <c r="H122" s="66">
        <v>30</v>
      </c>
      <c r="I122" s="23">
        <v>1.8</v>
      </c>
      <c r="J122" s="65"/>
      <c r="K122" s="65"/>
      <c r="L122" s="65"/>
      <c r="M122" s="65"/>
      <c r="N122" s="39"/>
    </row>
    <row r="123" spans="1:14" s="32" customFormat="1" ht="29.25" customHeight="1" x14ac:dyDescent="0.25">
      <c r="A123" s="36">
        <f t="shared" si="18"/>
        <v>6</v>
      </c>
      <c r="B123" s="194"/>
      <c r="C123" s="194"/>
      <c r="D123" s="61" t="s">
        <v>202</v>
      </c>
      <c r="E123" s="61">
        <f t="shared" si="17"/>
        <v>1</v>
      </c>
      <c r="F123" s="61"/>
      <c r="G123" s="61">
        <v>1</v>
      </c>
      <c r="H123" s="66">
        <v>30</v>
      </c>
      <c r="I123" s="23">
        <v>1.8</v>
      </c>
      <c r="J123" s="65"/>
      <c r="K123" s="65"/>
      <c r="L123" s="65"/>
      <c r="M123" s="65"/>
      <c r="N123" s="39"/>
    </row>
    <row r="124" spans="1:14" s="32" customFormat="1" ht="29.25" customHeight="1" x14ac:dyDescent="0.25">
      <c r="A124" s="36">
        <f t="shared" si="18"/>
        <v>7</v>
      </c>
      <c r="B124" s="194"/>
      <c r="C124" s="194" t="s">
        <v>197</v>
      </c>
      <c r="D124" s="61" t="s">
        <v>203</v>
      </c>
      <c r="E124" s="61">
        <f t="shared" si="17"/>
        <v>1</v>
      </c>
      <c r="F124" s="61"/>
      <c r="G124" s="61">
        <v>1</v>
      </c>
      <c r="H124" s="66">
        <v>30</v>
      </c>
      <c r="I124" s="23">
        <v>1.8</v>
      </c>
      <c r="J124" s="65"/>
      <c r="K124" s="65"/>
      <c r="L124" s="65"/>
      <c r="M124" s="65"/>
      <c r="N124" s="39"/>
    </row>
    <row r="125" spans="1:14" s="32" customFormat="1" ht="29.25" customHeight="1" x14ac:dyDescent="0.25">
      <c r="A125" s="36">
        <f t="shared" si="18"/>
        <v>8</v>
      </c>
      <c r="B125" s="194"/>
      <c r="C125" s="194"/>
      <c r="D125" s="61" t="s">
        <v>204</v>
      </c>
      <c r="E125" s="61">
        <f t="shared" si="17"/>
        <v>1</v>
      </c>
      <c r="F125" s="61"/>
      <c r="G125" s="61">
        <v>1</v>
      </c>
      <c r="H125" s="66">
        <v>30</v>
      </c>
      <c r="I125" s="23">
        <v>1.8</v>
      </c>
      <c r="J125" s="65"/>
      <c r="K125" s="65"/>
      <c r="L125" s="65"/>
      <c r="M125" s="65"/>
      <c r="N125" s="39"/>
    </row>
    <row r="126" spans="1:14" s="32" customFormat="1" ht="29.25" customHeight="1" x14ac:dyDescent="0.25">
      <c r="A126" s="36">
        <f t="shared" si="18"/>
        <v>9</v>
      </c>
      <c r="B126" s="194"/>
      <c r="C126" s="194"/>
      <c r="D126" s="61" t="s">
        <v>205</v>
      </c>
      <c r="E126" s="61">
        <f t="shared" si="17"/>
        <v>1</v>
      </c>
      <c r="F126" s="61"/>
      <c r="G126" s="61">
        <v>1</v>
      </c>
      <c r="H126" s="66">
        <v>30</v>
      </c>
      <c r="I126" s="23">
        <v>1.8</v>
      </c>
      <c r="J126" s="65"/>
      <c r="K126" s="65"/>
      <c r="L126" s="65"/>
      <c r="M126" s="65"/>
      <c r="N126" s="39"/>
    </row>
    <row r="127" spans="1:14" s="32" customFormat="1" ht="29.25" customHeight="1" x14ac:dyDescent="0.25">
      <c r="A127" s="36">
        <f t="shared" si="18"/>
        <v>10</v>
      </c>
      <c r="B127" s="194"/>
      <c r="C127" s="194"/>
      <c r="D127" s="61" t="s">
        <v>206</v>
      </c>
      <c r="E127" s="61">
        <f t="shared" si="17"/>
        <v>1</v>
      </c>
      <c r="F127" s="61"/>
      <c r="G127" s="61">
        <v>1</v>
      </c>
      <c r="H127" s="66">
        <v>30</v>
      </c>
      <c r="I127" s="23">
        <v>1.8</v>
      </c>
      <c r="J127" s="65"/>
      <c r="K127" s="65"/>
      <c r="L127" s="65"/>
      <c r="M127" s="65"/>
      <c r="N127" s="39"/>
    </row>
    <row r="128" spans="1:14" s="32" customFormat="1" ht="29.25" customHeight="1" x14ac:dyDescent="0.25">
      <c r="A128" s="36">
        <f t="shared" si="18"/>
        <v>11</v>
      </c>
      <c r="B128" s="194"/>
      <c r="C128" s="194"/>
      <c r="D128" s="61" t="s">
        <v>207</v>
      </c>
      <c r="E128" s="61">
        <f t="shared" si="17"/>
        <v>1</v>
      </c>
      <c r="F128" s="61"/>
      <c r="G128" s="61">
        <v>1</v>
      </c>
      <c r="H128" s="66">
        <v>30</v>
      </c>
      <c r="I128" s="23">
        <v>1.8</v>
      </c>
      <c r="J128" s="65"/>
      <c r="K128" s="65"/>
      <c r="L128" s="65"/>
      <c r="M128" s="65"/>
      <c r="N128" s="39"/>
    </row>
    <row r="129" spans="1:14" s="32" customFormat="1" ht="29.25" customHeight="1" x14ac:dyDescent="0.25">
      <c r="A129" s="36">
        <f t="shared" si="18"/>
        <v>12</v>
      </c>
      <c r="B129" s="194"/>
      <c r="C129" s="194"/>
      <c r="D129" s="61" t="s">
        <v>208</v>
      </c>
      <c r="E129" s="61">
        <f t="shared" si="17"/>
        <v>1</v>
      </c>
      <c r="F129" s="61"/>
      <c r="G129" s="61">
        <v>1</v>
      </c>
      <c r="H129" s="66">
        <v>30</v>
      </c>
      <c r="I129" s="23">
        <v>1.8</v>
      </c>
      <c r="J129" s="65"/>
      <c r="K129" s="65"/>
      <c r="L129" s="65"/>
      <c r="M129" s="65"/>
      <c r="N129" s="39"/>
    </row>
    <row r="130" spans="1:14" s="32" customFormat="1" ht="29.25" customHeight="1" x14ac:dyDescent="0.25">
      <c r="A130" s="36">
        <f t="shared" si="18"/>
        <v>13</v>
      </c>
      <c r="B130" s="194"/>
      <c r="C130" s="61" t="s">
        <v>209</v>
      </c>
      <c r="D130" s="61" t="s">
        <v>210</v>
      </c>
      <c r="E130" s="61">
        <f t="shared" si="17"/>
        <v>1</v>
      </c>
      <c r="F130" s="61">
        <v>1</v>
      </c>
      <c r="G130" s="61"/>
      <c r="H130" s="66">
        <v>1</v>
      </c>
      <c r="I130" s="23">
        <v>0.2</v>
      </c>
      <c r="J130" s="65"/>
      <c r="K130" s="65"/>
      <c r="L130" s="65"/>
      <c r="M130" s="65"/>
      <c r="N130" s="39"/>
    </row>
    <row r="131" spans="1:14" s="32" customFormat="1" ht="29.25" customHeight="1" x14ac:dyDescent="0.25">
      <c r="A131" s="195" t="s">
        <v>63</v>
      </c>
      <c r="B131" s="195"/>
      <c r="C131" s="62">
        <v>3</v>
      </c>
      <c r="D131" s="62">
        <f>+E131</f>
        <v>13</v>
      </c>
      <c r="E131" s="62">
        <f>SUM(E118:E130)</f>
        <v>13</v>
      </c>
      <c r="F131" s="62">
        <f t="shared" ref="F131:I131" si="19">SUM(F118:F130)</f>
        <v>2</v>
      </c>
      <c r="G131" s="62">
        <f t="shared" si="19"/>
        <v>11</v>
      </c>
      <c r="H131" s="62">
        <f t="shared" si="19"/>
        <v>332</v>
      </c>
      <c r="I131" s="62">
        <f t="shared" si="19"/>
        <v>20.12</v>
      </c>
      <c r="J131" s="62"/>
      <c r="K131" s="62"/>
      <c r="L131" s="62"/>
      <c r="M131" s="62"/>
      <c r="N131" s="62"/>
    </row>
    <row r="132" spans="1:14" s="32" customFormat="1" ht="29.25" customHeight="1" x14ac:dyDescent="0.25">
      <c r="A132" s="36">
        <v>1</v>
      </c>
      <c r="B132" s="194" t="s">
        <v>211</v>
      </c>
      <c r="C132" s="194" t="s">
        <v>211</v>
      </c>
      <c r="D132" s="61" t="s">
        <v>212</v>
      </c>
      <c r="E132" s="61">
        <f t="shared" ref="E132:E149" si="20">+F132+G132</f>
        <v>1</v>
      </c>
      <c r="F132" s="61">
        <v>1</v>
      </c>
      <c r="G132" s="61"/>
      <c r="H132" s="66">
        <v>1</v>
      </c>
      <c r="I132" s="23">
        <v>0.25</v>
      </c>
      <c r="J132" s="65"/>
      <c r="K132" s="65"/>
      <c r="L132" s="65"/>
      <c r="M132" s="65"/>
      <c r="N132" s="39"/>
    </row>
    <row r="133" spans="1:14" s="32" customFormat="1" ht="29.25" customHeight="1" x14ac:dyDescent="0.25">
      <c r="A133" s="36">
        <f>+A132+1</f>
        <v>2</v>
      </c>
      <c r="B133" s="194"/>
      <c r="C133" s="194"/>
      <c r="D133" s="61" t="s">
        <v>213</v>
      </c>
      <c r="E133" s="61">
        <f t="shared" si="20"/>
        <v>1</v>
      </c>
      <c r="F133" s="61">
        <v>1</v>
      </c>
      <c r="G133" s="61"/>
      <c r="H133" s="66">
        <v>1</v>
      </c>
      <c r="I133" s="23">
        <v>0.15</v>
      </c>
      <c r="J133" s="65"/>
      <c r="K133" s="65"/>
      <c r="L133" s="65"/>
      <c r="M133" s="65"/>
      <c r="N133" s="39"/>
    </row>
    <row r="134" spans="1:14" s="32" customFormat="1" ht="29.25" customHeight="1" x14ac:dyDescent="0.25">
      <c r="A134" s="36">
        <f t="shared" ref="A134:A149" si="21">+A133+1</f>
        <v>3</v>
      </c>
      <c r="B134" s="194"/>
      <c r="C134" s="194"/>
      <c r="D134" s="61" t="s">
        <v>214</v>
      </c>
      <c r="E134" s="61">
        <f t="shared" si="20"/>
        <v>1</v>
      </c>
      <c r="F134" s="61"/>
      <c r="G134" s="61">
        <v>1</v>
      </c>
      <c r="H134" s="66">
        <v>30</v>
      </c>
      <c r="I134" s="23">
        <v>6.5</v>
      </c>
      <c r="J134" s="65"/>
      <c r="K134" s="65"/>
      <c r="L134" s="65"/>
      <c r="M134" s="65"/>
      <c r="N134" s="39"/>
    </row>
    <row r="135" spans="1:14" s="32" customFormat="1" ht="29.25" customHeight="1" x14ac:dyDescent="0.25">
      <c r="A135" s="36">
        <f t="shared" si="21"/>
        <v>4</v>
      </c>
      <c r="B135" s="194"/>
      <c r="C135" s="194"/>
      <c r="D135" s="61" t="s">
        <v>215</v>
      </c>
      <c r="E135" s="61">
        <f t="shared" si="20"/>
        <v>1</v>
      </c>
      <c r="F135" s="61"/>
      <c r="G135" s="61">
        <v>1</v>
      </c>
      <c r="H135" s="66">
        <v>30</v>
      </c>
      <c r="I135" s="23">
        <v>10</v>
      </c>
      <c r="J135" s="65"/>
      <c r="K135" s="65"/>
      <c r="L135" s="65"/>
      <c r="M135" s="65"/>
      <c r="N135" s="39"/>
    </row>
    <row r="136" spans="1:14" s="32" customFormat="1" ht="29.25" customHeight="1" x14ac:dyDescent="0.25">
      <c r="A136" s="36">
        <f t="shared" si="21"/>
        <v>5</v>
      </c>
      <c r="B136" s="194"/>
      <c r="C136" s="194"/>
      <c r="D136" s="61" t="s">
        <v>330</v>
      </c>
      <c r="E136" s="61">
        <f t="shared" si="20"/>
        <v>1</v>
      </c>
      <c r="F136" s="61"/>
      <c r="G136" s="61">
        <v>1</v>
      </c>
      <c r="H136" s="66">
        <v>35</v>
      </c>
      <c r="I136" s="23">
        <v>12.3</v>
      </c>
      <c r="J136" s="65"/>
      <c r="K136" s="65"/>
      <c r="L136" s="65"/>
      <c r="M136" s="65"/>
      <c r="N136" s="39"/>
    </row>
    <row r="137" spans="1:14" s="32" customFormat="1" ht="29.25" customHeight="1" x14ac:dyDescent="0.25">
      <c r="A137" s="36">
        <f t="shared" si="21"/>
        <v>6</v>
      </c>
      <c r="B137" s="194"/>
      <c r="C137" s="194"/>
      <c r="D137" s="61" t="s">
        <v>331</v>
      </c>
      <c r="E137" s="61">
        <f t="shared" si="20"/>
        <v>1</v>
      </c>
      <c r="F137" s="61"/>
      <c r="G137" s="61">
        <v>1</v>
      </c>
      <c r="H137" s="66">
        <v>30</v>
      </c>
      <c r="I137" s="23">
        <v>30</v>
      </c>
      <c r="J137" s="65"/>
      <c r="K137" s="65"/>
      <c r="L137" s="65"/>
      <c r="M137" s="65"/>
      <c r="N137" s="39"/>
    </row>
    <row r="138" spans="1:14" s="32" customFormat="1" ht="29.25" customHeight="1" x14ac:dyDescent="0.25">
      <c r="A138" s="36">
        <f t="shared" si="21"/>
        <v>7</v>
      </c>
      <c r="B138" s="194"/>
      <c r="C138" s="194"/>
      <c r="D138" s="61" t="s">
        <v>332</v>
      </c>
      <c r="E138" s="61">
        <f t="shared" si="20"/>
        <v>1</v>
      </c>
      <c r="F138" s="61"/>
      <c r="G138" s="61">
        <v>1</v>
      </c>
      <c r="H138" s="66">
        <v>40</v>
      </c>
      <c r="I138" s="23">
        <v>10.65</v>
      </c>
      <c r="J138" s="65"/>
      <c r="K138" s="65"/>
      <c r="L138" s="65"/>
      <c r="M138" s="65"/>
      <c r="N138" s="39"/>
    </row>
    <row r="139" spans="1:14" s="32" customFormat="1" ht="29.25" customHeight="1" x14ac:dyDescent="0.25">
      <c r="A139" s="36">
        <f t="shared" si="21"/>
        <v>8</v>
      </c>
      <c r="B139" s="194"/>
      <c r="C139" s="194" t="s">
        <v>333</v>
      </c>
      <c r="D139" s="61" t="s">
        <v>334</v>
      </c>
      <c r="E139" s="61">
        <f t="shared" si="20"/>
        <v>1</v>
      </c>
      <c r="F139" s="61"/>
      <c r="G139" s="61">
        <v>1</v>
      </c>
      <c r="H139" s="66">
        <v>30</v>
      </c>
      <c r="I139" s="23">
        <v>12.3</v>
      </c>
      <c r="J139" s="65"/>
      <c r="K139" s="65"/>
      <c r="L139" s="65"/>
      <c r="M139" s="65"/>
      <c r="N139" s="39"/>
    </row>
    <row r="140" spans="1:14" s="32" customFormat="1" ht="29.25" customHeight="1" x14ac:dyDescent="0.25">
      <c r="A140" s="36">
        <f t="shared" si="21"/>
        <v>9</v>
      </c>
      <c r="B140" s="194"/>
      <c r="C140" s="194"/>
      <c r="D140" s="61" t="s">
        <v>335</v>
      </c>
      <c r="E140" s="61">
        <f t="shared" si="20"/>
        <v>1</v>
      </c>
      <c r="F140" s="61"/>
      <c r="G140" s="61">
        <v>1</v>
      </c>
      <c r="H140" s="66">
        <v>30</v>
      </c>
      <c r="I140" s="23">
        <v>15.3</v>
      </c>
      <c r="J140" s="65"/>
      <c r="K140" s="65"/>
      <c r="L140" s="65"/>
      <c r="M140" s="65"/>
      <c r="N140" s="39"/>
    </row>
    <row r="141" spans="1:14" s="32" customFormat="1" ht="29.25" customHeight="1" x14ac:dyDescent="0.25">
      <c r="A141" s="36">
        <f t="shared" si="21"/>
        <v>10</v>
      </c>
      <c r="B141" s="194"/>
      <c r="C141" s="194" t="s">
        <v>336</v>
      </c>
      <c r="D141" s="61" t="s">
        <v>337</v>
      </c>
      <c r="E141" s="61">
        <f t="shared" si="20"/>
        <v>1</v>
      </c>
      <c r="F141" s="61"/>
      <c r="G141" s="61">
        <v>1</v>
      </c>
      <c r="H141" s="66">
        <v>30</v>
      </c>
      <c r="I141" s="23">
        <v>10.3</v>
      </c>
      <c r="J141" s="65"/>
      <c r="K141" s="65"/>
      <c r="L141" s="65"/>
      <c r="M141" s="65"/>
      <c r="N141" s="39"/>
    </row>
    <row r="142" spans="1:14" s="32" customFormat="1" ht="29.25" customHeight="1" x14ac:dyDescent="0.25">
      <c r="A142" s="36">
        <f t="shared" si="21"/>
        <v>11</v>
      </c>
      <c r="B142" s="194"/>
      <c r="C142" s="194"/>
      <c r="D142" s="61" t="s">
        <v>338</v>
      </c>
      <c r="E142" s="61">
        <f t="shared" si="20"/>
        <v>1</v>
      </c>
      <c r="F142" s="61"/>
      <c r="G142" s="61">
        <v>1</v>
      </c>
      <c r="H142" s="66">
        <v>30</v>
      </c>
      <c r="I142" s="23">
        <v>10.3</v>
      </c>
      <c r="J142" s="65"/>
      <c r="K142" s="65"/>
      <c r="L142" s="65"/>
      <c r="M142" s="65"/>
      <c r="N142" s="39"/>
    </row>
    <row r="143" spans="1:14" s="32" customFormat="1" ht="29.25" customHeight="1" x14ac:dyDescent="0.25">
      <c r="A143" s="36">
        <f t="shared" si="21"/>
        <v>12</v>
      </c>
      <c r="B143" s="194"/>
      <c r="C143" s="194"/>
      <c r="D143" s="61" t="s">
        <v>339</v>
      </c>
      <c r="E143" s="61">
        <f t="shared" si="20"/>
        <v>1</v>
      </c>
      <c r="F143" s="61"/>
      <c r="G143" s="61">
        <v>1</v>
      </c>
      <c r="H143" s="66">
        <v>30</v>
      </c>
      <c r="I143" s="23">
        <v>15.3</v>
      </c>
      <c r="J143" s="65"/>
      <c r="K143" s="65"/>
      <c r="L143" s="65"/>
      <c r="M143" s="65"/>
      <c r="N143" s="39"/>
    </row>
    <row r="144" spans="1:14" s="32" customFormat="1" ht="29.25" customHeight="1" x14ac:dyDescent="0.25">
      <c r="A144" s="36">
        <f t="shared" si="21"/>
        <v>13</v>
      </c>
      <c r="B144" s="194"/>
      <c r="C144" s="194"/>
      <c r="D144" s="61" t="s">
        <v>340</v>
      </c>
      <c r="E144" s="61">
        <f t="shared" si="20"/>
        <v>1</v>
      </c>
      <c r="F144" s="61"/>
      <c r="G144" s="61">
        <v>1</v>
      </c>
      <c r="H144" s="66">
        <v>30</v>
      </c>
      <c r="I144" s="23">
        <v>12.5</v>
      </c>
      <c r="J144" s="65"/>
      <c r="K144" s="65"/>
      <c r="L144" s="65"/>
      <c r="M144" s="65"/>
      <c r="N144" s="39"/>
    </row>
    <row r="145" spans="1:14" s="32" customFormat="1" ht="29.25" customHeight="1" x14ac:dyDescent="0.25">
      <c r="A145" s="36">
        <f t="shared" si="21"/>
        <v>14</v>
      </c>
      <c r="B145" s="194"/>
      <c r="C145" s="194"/>
      <c r="D145" s="61" t="s">
        <v>341</v>
      </c>
      <c r="E145" s="61">
        <f t="shared" si="20"/>
        <v>1</v>
      </c>
      <c r="F145" s="61"/>
      <c r="G145" s="61">
        <v>1</v>
      </c>
      <c r="H145" s="66">
        <v>30</v>
      </c>
      <c r="I145" s="23">
        <v>15.6</v>
      </c>
      <c r="J145" s="65"/>
      <c r="K145" s="65"/>
      <c r="L145" s="65"/>
      <c r="M145" s="65"/>
      <c r="N145" s="39"/>
    </row>
    <row r="146" spans="1:14" s="32" customFormat="1" ht="29.25" customHeight="1" x14ac:dyDescent="0.25">
      <c r="A146" s="36">
        <f t="shared" si="21"/>
        <v>15</v>
      </c>
      <c r="B146" s="194"/>
      <c r="C146" s="194" t="s">
        <v>218</v>
      </c>
      <c r="D146" s="61" t="s">
        <v>342</v>
      </c>
      <c r="E146" s="61">
        <f t="shared" si="20"/>
        <v>1</v>
      </c>
      <c r="F146" s="61"/>
      <c r="G146" s="61">
        <v>1</v>
      </c>
      <c r="H146" s="66">
        <v>30</v>
      </c>
      <c r="I146" s="23">
        <v>11.2</v>
      </c>
      <c r="J146" s="65"/>
      <c r="K146" s="65"/>
      <c r="L146" s="65"/>
      <c r="M146" s="65"/>
      <c r="N146" s="39"/>
    </row>
    <row r="147" spans="1:14" s="32" customFormat="1" ht="29.25" customHeight="1" x14ac:dyDescent="0.25">
      <c r="A147" s="36">
        <f t="shared" si="21"/>
        <v>16</v>
      </c>
      <c r="B147" s="194"/>
      <c r="C147" s="194"/>
      <c r="D147" s="61" t="s">
        <v>219</v>
      </c>
      <c r="E147" s="61">
        <f t="shared" si="20"/>
        <v>1</v>
      </c>
      <c r="F147" s="61"/>
      <c r="G147" s="61">
        <v>1</v>
      </c>
      <c r="H147" s="66">
        <v>30</v>
      </c>
      <c r="I147" s="23">
        <v>7.1</v>
      </c>
      <c r="J147" s="65"/>
      <c r="K147" s="65"/>
      <c r="L147" s="65"/>
      <c r="M147" s="65"/>
      <c r="N147" s="39"/>
    </row>
    <row r="148" spans="1:14" s="32" customFormat="1" ht="29.25" customHeight="1" x14ac:dyDescent="0.25">
      <c r="A148" s="36">
        <f t="shared" si="21"/>
        <v>17</v>
      </c>
      <c r="B148" s="194"/>
      <c r="C148" s="61" t="s">
        <v>216</v>
      </c>
      <c r="D148" s="61" t="s">
        <v>217</v>
      </c>
      <c r="E148" s="61">
        <f t="shared" si="20"/>
        <v>1</v>
      </c>
      <c r="F148" s="61"/>
      <c r="G148" s="61">
        <v>1</v>
      </c>
      <c r="H148" s="66">
        <v>30</v>
      </c>
      <c r="I148" s="23">
        <v>6.3</v>
      </c>
      <c r="J148" s="65"/>
      <c r="K148" s="65"/>
      <c r="L148" s="65"/>
      <c r="M148" s="65"/>
      <c r="N148" s="39"/>
    </row>
    <row r="149" spans="1:14" s="32" customFormat="1" ht="29.25" customHeight="1" x14ac:dyDescent="0.25">
      <c r="A149" s="36">
        <f t="shared" si="21"/>
        <v>18</v>
      </c>
      <c r="B149" s="194"/>
      <c r="C149" s="61" t="s">
        <v>220</v>
      </c>
      <c r="D149" s="61" t="s">
        <v>221</v>
      </c>
      <c r="E149" s="61">
        <f t="shared" si="20"/>
        <v>1</v>
      </c>
      <c r="F149" s="61">
        <v>1</v>
      </c>
      <c r="G149" s="61"/>
      <c r="H149" s="66">
        <v>1</v>
      </c>
      <c r="I149" s="23">
        <v>0.15</v>
      </c>
      <c r="J149" s="65"/>
      <c r="K149" s="65"/>
      <c r="L149" s="65"/>
      <c r="M149" s="65"/>
      <c r="N149" s="39"/>
    </row>
    <row r="150" spans="1:14" s="32" customFormat="1" ht="29.25" customHeight="1" x14ac:dyDescent="0.25">
      <c r="A150" s="195" t="s">
        <v>63</v>
      </c>
      <c r="B150" s="195"/>
      <c r="C150" s="62">
        <v>6</v>
      </c>
      <c r="D150" s="62">
        <f>+E150</f>
        <v>18</v>
      </c>
      <c r="E150" s="62">
        <f>SUM(E132:E149)</f>
        <v>18</v>
      </c>
      <c r="F150" s="62">
        <f t="shared" ref="F150:I150" si="22">SUM(F132:F149)</f>
        <v>3</v>
      </c>
      <c r="G150" s="62">
        <f t="shared" si="22"/>
        <v>15</v>
      </c>
      <c r="H150" s="62">
        <f t="shared" si="22"/>
        <v>468</v>
      </c>
      <c r="I150" s="62">
        <f t="shared" si="22"/>
        <v>186.2</v>
      </c>
      <c r="J150" s="62"/>
      <c r="K150" s="62"/>
      <c r="L150" s="62"/>
      <c r="M150" s="62"/>
      <c r="N150" s="62"/>
    </row>
    <row r="151" spans="1:14" s="32" customFormat="1" ht="29.25" customHeight="1" x14ac:dyDescent="0.25">
      <c r="A151" s="62">
        <v>1</v>
      </c>
      <c r="B151" s="61" t="s">
        <v>343</v>
      </c>
      <c r="C151" s="61" t="s">
        <v>344</v>
      </c>
      <c r="D151" s="61" t="s">
        <v>345</v>
      </c>
      <c r="E151" s="61">
        <f t="shared" ref="E151" si="23">+F151+G151</f>
        <v>1</v>
      </c>
      <c r="F151" s="61">
        <v>1</v>
      </c>
      <c r="G151" s="61"/>
      <c r="H151" s="66">
        <v>1</v>
      </c>
      <c r="I151" s="23">
        <v>0.15</v>
      </c>
      <c r="J151" s="36"/>
      <c r="K151" s="62"/>
      <c r="L151" s="62"/>
      <c r="M151" s="62"/>
      <c r="N151" s="62"/>
    </row>
    <row r="152" spans="1:14" s="32" customFormat="1" ht="29.25" customHeight="1" x14ac:dyDescent="0.25">
      <c r="A152" s="195" t="s">
        <v>346</v>
      </c>
      <c r="B152" s="195"/>
      <c r="C152" s="62">
        <v>1</v>
      </c>
      <c r="D152" s="62">
        <f>+E152</f>
        <v>1</v>
      </c>
      <c r="E152" s="62">
        <f>+E151</f>
        <v>1</v>
      </c>
      <c r="F152" s="62">
        <f t="shared" ref="F152:I152" si="24">+F151</f>
        <v>1</v>
      </c>
      <c r="G152" s="62">
        <f t="shared" si="24"/>
        <v>0</v>
      </c>
      <c r="H152" s="62">
        <f t="shared" si="24"/>
        <v>1</v>
      </c>
      <c r="I152" s="62">
        <f t="shared" si="24"/>
        <v>0.15</v>
      </c>
      <c r="J152" s="36"/>
      <c r="K152" s="62"/>
      <c r="L152" s="62"/>
      <c r="M152" s="62"/>
      <c r="N152" s="62"/>
    </row>
    <row r="153" spans="1:14" s="32" customFormat="1" ht="29.25" customHeight="1" x14ac:dyDescent="0.25">
      <c r="A153" s="195" t="s">
        <v>222</v>
      </c>
      <c r="B153" s="195"/>
      <c r="C153" s="49">
        <f t="shared" ref="C153:D153" si="25">+C152+C150+C131+C117+C101+C94+C85+C19+C12</f>
        <v>52</v>
      </c>
      <c r="D153" s="49">
        <f t="shared" si="25"/>
        <v>132</v>
      </c>
      <c r="E153" s="49">
        <f>+E152+E150+E131+E117+E101+E94+E85+E19+E12</f>
        <v>132</v>
      </c>
      <c r="F153" s="49">
        <f t="shared" ref="F153:N153" si="26">+F152+F150+F131+F117+F101+F94+F85+F19+F12</f>
        <v>73</v>
      </c>
      <c r="G153" s="49">
        <f t="shared" si="26"/>
        <v>59</v>
      </c>
      <c r="H153" s="49">
        <f t="shared" si="26"/>
        <v>1858</v>
      </c>
      <c r="I153" s="45">
        <f t="shared" si="26"/>
        <v>313.44999999999993</v>
      </c>
      <c r="J153" s="49">
        <f t="shared" si="26"/>
        <v>4</v>
      </c>
      <c r="K153" s="49">
        <f t="shared" si="26"/>
        <v>4</v>
      </c>
      <c r="L153" s="49">
        <f t="shared" si="26"/>
        <v>15</v>
      </c>
      <c r="M153" s="49">
        <f t="shared" si="26"/>
        <v>120</v>
      </c>
      <c r="N153" s="45">
        <f t="shared" si="26"/>
        <v>62.3</v>
      </c>
    </row>
    <row r="154" spans="1:14" s="32" customFormat="1" ht="29.25" customHeight="1" x14ac:dyDescent="0.25">
      <c r="A154" s="71"/>
      <c r="B154" s="71"/>
      <c r="C154" s="72"/>
      <c r="D154" s="72"/>
      <c r="E154" s="72"/>
      <c r="F154" s="72"/>
      <c r="G154" s="72"/>
      <c r="H154" s="72"/>
      <c r="I154" s="73"/>
      <c r="J154" s="72"/>
      <c r="K154" s="72"/>
      <c r="L154" s="72"/>
      <c r="M154" s="72"/>
      <c r="N154" s="73"/>
    </row>
    <row r="155" spans="1:14" s="32" customFormat="1" ht="29.25" customHeight="1" x14ac:dyDescent="0.25">
      <c r="A155" s="71"/>
      <c r="B155" s="212" t="s">
        <v>368</v>
      </c>
      <c r="C155" s="212"/>
      <c r="D155" s="212"/>
      <c r="E155" s="212"/>
      <c r="F155" s="212"/>
      <c r="G155" s="212"/>
      <c r="H155" s="212"/>
      <c r="I155" s="212"/>
      <c r="J155" s="212"/>
      <c r="K155" s="212"/>
      <c r="L155" s="212"/>
      <c r="M155" s="212"/>
      <c r="N155" s="212"/>
    </row>
    <row r="156" spans="1:14" s="32" customFormat="1" ht="36.75" customHeight="1" x14ac:dyDescent="0.25">
      <c r="A156" s="182" t="s">
        <v>0</v>
      </c>
      <c r="B156" s="182" t="s">
        <v>41</v>
      </c>
      <c r="C156" s="182" t="s">
        <v>46</v>
      </c>
      <c r="D156" s="182"/>
      <c r="E156" s="182"/>
      <c r="F156" s="182"/>
      <c r="G156" s="182"/>
      <c r="H156" s="182" t="s">
        <v>42</v>
      </c>
      <c r="I156" s="182"/>
      <c r="J156" s="182" t="s">
        <v>43</v>
      </c>
      <c r="K156" s="182"/>
      <c r="L156" s="182"/>
      <c r="M156" s="182" t="s">
        <v>44</v>
      </c>
      <c r="N156" s="182"/>
    </row>
    <row r="157" spans="1:14" s="32" customFormat="1" ht="19.5" customHeight="1" x14ac:dyDescent="0.25">
      <c r="A157" s="182"/>
      <c r="B157" s="182"/>
      <c r="C157" s="182" t="s">
        <v>223</v>
      </c>
      <c r="D157" s="182" t="s">
        <v>50</v>
      </c>
      <c r="E157" s="182" t="s">
        <v>2</v>
      </c>
      <c r="F157" s="182" t="s">
        <v>27</v>
      </c>
      <c r="G157" s="182"/>
      <c r="H157" s="182"/>
      <c r="I157" s="182"/>
      <c r="J157" s="182"/>
      <c r="K157" s="182"/>
      <c r="L157" s="182"/>
      <c r="M157" s="182"/>
      <c r="N157" s="182"/>
    </row>
    <row r="158" spans="1:14" s="32" customFormat="1" ht="78.75" customHeight="1" x14ac:dyDescent="0.25">
      <c r="A158" s="182"/>
      <c r="B158" s="182"/>
      <c r="C158" s="182"/>
      <c r="D158" s="182"/>
      <c r="E158" s="182"/>
      <c r="F158" s="68" t="s">
        <v>225</v>
      </c>
      <c r="G158" s="68" t="s">
        <v>226</v>
      </c>
      <c r="H158" s="68" t="s">
        <v>45</v>
      </c>
      <c r="I158" s="68" t="s">
        <v>227</v>
      </c>
      <c r="J158" s="68" t="s">
        <v>50</v>
      </c>
      <c r="K158" s="68" t="s">
        <v>52</v>
      </c>
      <c r="L158" s="68" t="s">
        <v>51</v>
      </c>
      <c r="M158" s="68" t="s">
        <v>45</v>
      </c>
      <c r="N158" s="68" t="s">
        <v>227</v>
      </c>
    </row>
    <row r="159" spans="1:14" s="32" customFormat="1" ht="29.25" customHeight="1" x14ac:dyDescent="0.25">
      <c r="A159" s="47">
        <v>1</v>
      </c>
      <c r="B159" s="200" t="s">
        <v>354</v>
      </c>
      <c r="C159" s="209" t="s">
        <v>355</v>
      </c>
      <c r="D159" s="70" t="s">
        <v>357</v>
      </c>
      <c r="E159" s="69">
        <v>1</v>
      </c>
      <c r="F159" s="70"/>
      <c r="G159" s="70">
        <v>1</v>
      </c>
      <c r="H159" s="70">
        <v>30</v>
      </c>
      <c r="I159" s="25">
        <v>3.9</v>
      </c>
      <c r="J159" s="42"/>
      <c r="K159" s="68"/>
      <c r="L159" s="68"/>
      <c r="M159" s="68"/>
      <c r="N159" s="68"/>
    </row>
    <row r="160" spans="1:14" s="32" customFormat="1" ht="29.25" customHeight="1" x14ac:dyDescent="0.25">
      <c r="A160" s="47">
        <f>+A159+1</f>
        <v>2</v>
      </c>
      <c r="B160" s="200"/>
      <c r="C160" s="210"/>
      <c r="D160" s="70" t="s">
        <v>358</v>
      </c>
      <c r="E160" s="69">
        <v>1</v>
      </c>
      <c r="F160" s="70"/>
      <c r="G160" s="70">
        <v>1</v>
      </c>
      <c r="H160" s="70">
        <v>30</v>
      </c>
      <c r="I160" s="25">
        <v>4.3</v>
      </c>
      <c r="J160" s="42"/>
      <c r="K160" s="68"/>
      <c r="L160" s="68"/>
      <c r="M160" s="68"/>
      <c r="N160" s="68"/>
    </row>
    <row r="161" spans="1:14" s="32" customFormat="1" ht="29.25" customHeight="1" x14ac:dyDescent="0.25">
      <c r="A161" s="47">
        <f t="shared" ref="A161:A169" si="27">+A160+1</f>
        <v>3</v>
      </c>
      <c r="B161" s="200"/>
      <c r="C161" s="210"/>
      <c r="D161" s="70" t="s">
        <v>359</v>
      </c>
      <c r="E161" s="69">
        <v>1</v>
      </c>
      <c r="F161" s="70"/>
      <c r="G161" s="70">
        <v>1</v>
      </c>
      <c r="H161" s="70">
        <v>30</v>
      </c>
      <c r="I161" s="25">
        <v>4.5</v>
      </c>
      <c r="J161" s="42"/>
      <c r="K161" s="68"/>
      <c r="L161" s="68"/>
      <c r="M161" s="68"/>
      <c r="N161" s="68"/>
    </row>
    <row r="162" spans="1:14" s="32" customFormat="1" ht="29.25" customHeight="1" x14ac:dyDescent="0.25">
      <c r="A162" s="47">
        <f t="shared" si="27"/>
        <v>4</v>
      </c>
      <c r="B162" s="200"/>
      <c r="C162" s="211"/>
      <c r="D162" s="70" t="s">
        <v>360</v>
      </c>
      <c r="E162" s="69">
        <v>1</v>
      </c>
      <c r="F162" s="70"/>
      <c r="G162" s="70">
        <v>1</v>
      </c>
      <c r="H162" s="70">
        <v>30</v>
      </c>
      <c r="I162" s="25">
        <v>4.2</v>
      </c>
      <c r="J162" s="42"/>
      <c r="K162" s="68"/>
      <c r="L162" s="68"/>
      <c r="M162" s="68"/>
      <c r="N162" s="68"/>
    </row>
    <row r="163" spans="1:14" s="32" customFormat="1" ht="29.25" customHeight="1" x14ac:dyDescent="0.25">
      <c r="A163" s="47">
        <f t="shared" si="27"/>
        <v>5</v>
      </c>
      <c r="B163" s="200"/>
      <c r="C163" s="209" t="s">
        <v>356</v>
      </c>
      <c r="D163" s="70" t="s">
        <v>361</v>
      </c>
      <c r="E163" s="69">
        <v>1</v>
      </c>
      <c r="F163" s="70"/>
      <c r="G163" s="70">
        <v>1</v>
      </c>
      <c r="H163" s="70">
        <v>30</v>
      </c>
      <c r="I163" s="25">
        <v>3.9</v>
      </c>
      <c r="J163" s="42"/>
      <c r="K163" s="68"/>
      <c r="L163" s="68"/>
      <c r="M163" s="68"/>
      <c r="N163" s="68"/>
    </row>
    <row r="164" spans="1:14" s="32" customFormat="1" ht="29.25" customHeight="1" x14ac:dyDescent="0.25">
      <c r="A164" s="47">
        <f t="shared" si="27"/>
        <v>6</v>
      </c>
      <c r="B164" s="200"/>
      <c r="C164" s="210"/>
      <c r="D164" s="70" t="s">
        <v>362</v>
      </c>
      <c r="E164" s="69">
        <v>1</v>
      </c>
      <c r="F164" s="70"/>
      <c r="G164" s="70">
        <v>1</v>
      </c>
      <c r="H164" s="70">
        <v>30</v>
      </c>
      <c r="I164" s="25">
        <v>3.6</v>
      </c>
      <c r="J164" s="42"/>
      <c r="K164" s="68"/>
      <c r="L164" s="68"/>
      <c r="M164" s="68"/>
      <c r="N164" s="68"/>
    </row>
    <row r="165" spans="1:14" s="32" customFormat="1" ht="29.25" customHeight="1" x14ac:dyDescent="0.25">
      <c r="A165" s="47">
        <f t="shared" si="27"/>
        <v>7</v>
      </c>
      <c r="B165" s="200"/>
      <c r="C165" s="211"/>
      <c r="D165" s="70" t="s">
        <v>363</v>
      </c>
      <c r="E165" s="69">
        <v>1</v>
      </c>
      <c r="F165" s="70"/>
      <c r="G165" s="70">
        <v>1</v>
      </c>
      <c r="H165" s="70">
        <v>30</v>
      </c>
      <c r="I165" s="25">
        <v>3.3</v>
      </c>
      <c r="J165" s="42"/>
      <c r="K165" s="68"/>
      <c r="L165" s="68"/>
      <c r="M165" s="68"/>
      <c r="N165" s="68"/>
    </row>
    <row r="166" spans="1:14" s="32" customFormat="1" ht="29.25" customHeight="1" x14ac:dyDescent="0.25">
      <c r="A166" s="47">
        <f t="shared" si="27"/>
        <v>8</v>
      </c>
      <c r="B166" s="200"/>
      <c r="C166" s="209" t="s">
        <v>65</v>
      </c>
      <c r="D166" s="70" t="s">
        <v>364</v>
      </c>
      <c r="E166" s="69">
        <v>1</v>
      </c>
      <c r="F166" s="70"/>
      <c r="G166" s="70">
        <v>1</v>
      </c>
      <c r="H166" s="70">
        <v>30</v>
      </c>
      <c r="I166" s="25">
        <v>4.7300000000000004</v>
      </c>
      <c r="J166" s="42"/>
      <c r="K166" s="68"/>
      <c r="L166" s="68"/>
      <c r="M166" s="68"/>
      <c r="N166" s="68"/>
    </row>
    <row r="167" spans="1:14" s="32" customFormat="1" ht="29.25" customHeight="1" x14ac:dyDescent="0.25">
      <c r="A167" s="47">
        <f t="shared" si="27"/>
        <v>9</v>
      </c>
      <c r="B167" s="200"/>
      <c r="C167" s="210"/>
      <c r="D167" s="70" t="s">
        <v>365</v>
      </c>
      <c r="E167" s="69">
        <v>1</v>
      </c>
      <c r="F167" s="70"/>
      <c r="G167" s="70">
        <v>1</v>
      </c>
      <c r="H167" s="70">
        <v>30</v>
      </c>
      <c r="I167" s="25">
        <v>3.94</v>
      </c>
      <c r="J167" s="42"/>
      <c r="K167" s="68"/>
      <c r="L167" s="68"/>
      <c r="M167" s="68"/>
      <c r="N167" s="68"/>
    </row>
    <row r="168" spans="1:14" s="32" customFormat="1" ht="29.25" customHeight="1" x14ac:dyDescent="0.25">
      <c r="A168" s="47">
        <f t="shared" si="27"/>
        <v>10</v>
      </c>
      <c r="B168" s="200"/>
      <c r="C168" s="210"/>
      <c r="D168" s="70" t="s">
        <v>366</v>
      </c>
      <c r="E168" s="69">
        <v>1</v>
      </c>
      <c r="F168" s="70"/>
      <c r="G168" s="70">
        <v>1</v>
      </c>
      <c r="H168" s="70">
        <v>30</v>
      </c>
      <c r="I168" s="25">
        <v>3.6</v>
      </c>
      <c r="J168" s="42"/>
      <c r="K168" s="68"/>
      <c r="L168" s="68"/>
      <c r="M168" s="68"/>
      <c r="N168" s="68"/>
    </row>
    <row r="169" spans="1:14" s="32" customFormat="1" ht="29.25" customHeight="1" x14ac:dyDescent="0.25">
      <c r="A169" s="47">
        <f t="shared" si="27"/>
        <v>11</v>
      </c>
      <c r="B169" s="200"/>
      <c r="C169" s="211"/>
      <c r="D169" s="70" t="s">
        <v>367</v>
      </c>
      <c r="E169" s="69">
        <v>1</v>
      </c>
      <c r="F169" s="70"/>
      <c r="G169" s="70">
        <v>1</v>
      </c>
      <c r="H169" s="70">
        <v>30</v>
      </c>
      <c r="I169" s="25">
        <v>3.9</v>
      </c>
      <c r="J169" s="42"/>
      <c r="K169" s="68"/>
      <c r="L169" s="68"/>
      <c r="M169" s="68"/>
      <c r="N169" s="68"/>
    </row>
    <row r="170" spans="1:14" s="32" customFormat="1" ht="29.25" customHeight="1" x14ac:dyDescent="0.25">
      <c r="A170" s="205" t="s">
        <v>63</v>
      </c>
      <c r="B170" s="206"/>
      <c r="C170" s="48">
        <v>3</v>
      </c>
      <c r="D170" s="68">
        <f>+E170</f>
        <v>11</v>
      </c>
      <c r="E170" s="68">
        <f>SUM(E159:E169)</f>
        <v>11</v>
      </c>
      <c r="F170" s="68">
        <f>SUM(F159:F169)</f>
        <v>0</v>
      </c>
      <c r="G170" s="68">
        <f>SUM(G159:G169)</f>
        <v>11</v>
      </c>
      <c r="H170" s="68">
        <f>SUM(H159:H169)</f>
        <v>330</v>
      </c>
      <c r="I170" s="68">
        <f>SUM(I159:I169)</f>
        <v>43.87</v>
      </c>
      <c r="J170" s="42"/>
      <c r="K170" s="68"/>
      <c r="L170" s="68"/>
      <c r="M170" s="68"/>
      <c r="N170" s="68"/>
    </row>
    <row r="171" spans="1:14" s="32" customFormat="1" ht="29.25" customHeight="1" x14ac:dyDescent="0.25">
      <c r="A171" s="205" t="s">
        <v>222</v>
      </c>
      <c r="B171" s="206"/>
      <c r="C171" s="48">
        <f>+C170</f>
        <v>3</v>
      </c>
      <c r="D171" s="48">
        <f>+D170</f>
        <v>11</v>
      </c>
      <c r="E171" s="48">
        <f>+E170</f>
        <v>11</v>
      </c>
      <c r="F171" s="48">
        <f t="shared" ref="F171:I171" si="28">+F170</f>
        <v>0</v>
      </c>
      <c r="G171" s="48">
        <f t="shared" si="28"/>
        <v>11</v>
      </c>
      <c r="H171" s="48">
        <f t="shared" si="28"/>
        <v>330</v>
      </c>
      <c r="I171" s="48">
        <f t="shared" si="28"/>
        <v>43.87</v>
      </c>
      <c r="J171" s="42"/>
      <c r="K171" s="68"/>
      <c r="L171" s="68"/>
      <c r="M171" s="68"/>
      <c r="N171" s="68"/>
    </row>
    <row r="172" spans="1:14" s="32" customFormat="1" ht="29.25" customHeight="1" x14ac:dyDescent="0.25">
      <c r="A172" s="71"/>
      <c r="B172" s="71"/>
      <c r="C172" s="71"/>
      <c r="D172" s="71"/>
      <c r="E172" s="71"/>
      <c r="F172" s="71"/>
      <c r="G172" s="71"/>
      <c r="H172" s="71"/>
      <c r="I172" s="71"/>
      <c r="J172" s="74"/>
      <c r="K172" s="75"/>
      <c r="L172" s="75"/>
      <c r="M172" s="75"/>
      <c r="N172" s="75"/>
    </row>
    <row r="173" spans="1:14" ht="22.5" customHeight="1" x14ac:dyDescent="0.3">
      <c r="B173" s="185" t="s">
        <v>17</v>
      </c>
      <c r="C173" s="185"/>
      <c r="D173" s="185"/>
      <c r="E173" s="185"/>
      <c r="F173" s="185"/>
      <c r="G173" s="185"/>
      <c r="H173" s="185"/>
      <c r="I173" s="185"/>
      <c r="J173" s="185"/>
      <c r="K173" s="185"/>
      <c r="L173" s="185"/>
      <c r="M173" s="185"/>
      <c r="N173" s="185"/>
    </row>
    <row r="175" spans="1:14" ht="36.75" customHeight="1" x14ac:dyDescent="0.3">
      <c r="A175" s="182" t="s">
        <v>0</v>
      </c>
      <c r="B175" s="182" t="s">
        <v>41</v>
      </c>
      <c r="C175" s="182" t="s">
        <v>46</v>
      </c>
      <c r="D175" s="182"/>
      <c r="E175" s="182"/>
      <c r="F175" s="182"/>
      <c r="G175" s="182"/>
      <c r="H175" s="182" t="s">
        <v>42</v>
      </c>
      <c r="I175" s="182"/>
      <c r="J175" s="182" t="s">
        <v>43</v>
      </c>
      <c r="K175" s="182"/>
      <c r="L175" s="182"/>
      <c r="M175" s="182" t="s">
        <v>44</v>
      </c>
      <c r="N175" s="182"/>
    </row>
    <row r="176" spans="1:14" x14ac:dyDescent="0.3">
      <c r="A176" s="182"/>
      <c r="B176" s="182"/>
      <c r="C176" s="182" t="s">
        <v>223</v>
      </c>
      <c r="D176" s="182" t="s">
        <v>50</v>
      </c>
      <c r="E176" s="182" t="s">
        <v>2</v>
      </c>
      <c r="F176" s="182" t="s">
        <v>27</v>
      </c>
      <c r="G176" s="182"/>
      <c r="H176" s="182"/>
      <c r="I176" s="182"/>
      <c r="J176" s="182"/>
      <c r="K176" s="182"/>
      <c r="L176" s="182"/>
      <c r="M176" s="182"/>
      <c r="N176" s="182"/>
    </row>
    <row r="177" spans="1:14" ht="77.25" x14ac:dyDescent="0.3">
      <c r="A177" s="182"/>
      <c r="B177" s="182"/>
      <c r="C177" s="182"/>
      <c r="D177" s="182"/>
      <c r="E177" s="182"/>
      <c r="F177" s="57" t="s">
        <v>225</v>
      </c>
      <c r="G177" s="57" t="s">
        <v>226</v>
      </c>
      <c r="H177" s="57" t="s">
        <v>45</v>
      </c>
      <c r="I177" s="57" t="s">
        <v>227</v>
      </c>
      <c r="J177" s="57" t="s">
        <v>50</v>
      </c>
      <c r="K177" s="57" t="s">
        <v>52</v>
      </c>
      <c r="L177" s="57" t="s">
        <v>51</v>
      </c>
      <c r="M177" s="57" t="s">
        <v>45</v>
      </c>
      <c r="N177" s="57" t="s">
        <v>227</v>
      </c>
    </row>
    <row r="178" spans="1:14" s="32" customFormat="1" ht="29.25" customHeight="1" x14ac:dyDescent="0.25">
      <c r="A178" s="36">
        <v>1</v>
      </c>
      <c r="B178" s="200" t="s">
        <v>228</v>
      </c>
      <c r="C178" s="66" t="s">
        <v>229</v>
      </c>
      <c r="D178" s="66" t="s">
        <v>230</v>
      </c>
      <c r="E178" s="66">
        <v>1</v>
      </c>
      <c r="F178" s="66">
        <v>1</v>
      </c>
      <c r="G178" s="66"/>
      <c r="H178" s="66">
        <v>1</v>
      </c>
      <c r="I178" s="23">
        <v>0.8</v>
      </c>
      <c r="J178" s="65"/>
      <c r="K178" s="65"/>
      <c r="L178" s="65"/>
      <c r="M178" s="65"/>
      <c r="N178" s="65"/>
    </row>
    <row r="179" spans="1:14" s="32" customFormat="1" ht="29.25" customHeight="1" x14ac:dyDescent="0.25">
      <c r="A179" s="36">
        <f>+A178+1</f>
        <v>2</v>
      </c>
      <c r="B179" s="200"/>
      <c r="C179" s="201" t="s">
        <v>309</v>
      </c>
      <c r="D179" s="66" t="s">
        <v>231</v>
      </c>
      <c r="E179" s="66">
        <v>1</v>
      </c>
      <c r="F179" s="66">
        <v>1</v>
      </c>
      <c r="G179" s="66"/>
      <c r="H179" s="66">
        <v>1</v>
      </c>
      <c r="I179" s="23">
        <v>0.6</v>
      </c>
      <c r="J179" s="65"/>
      <c r="K179" s="65"/>
      <c r="L179" s="66"/>
      <c r="M179" s="65"/>
      <c r="N179" s="65"/>
    </row>
    <row r="180" spans="1:14" s="32" customFormat="1" ht="29.25" customHeight="1" x14ac:dyDescent="0.25">
      <c r="A180" s="36">
        <f t="shared" ref="A180:A184" si="29">+A179+1</f>
        <v>3</v>
      </c>
      <c r="B180" s="200"/>
      <c r="C180" s="201"/>
      <c r="D180" s="66" t="s">
        <v>232</v>
      </c>
      <c r="E180" s="66">
        <v>1</v>
      </c>
      <c r="F180" s="66">
        <v>1</v>
      </c>
      <c r="G180" s="66"/>
      <c r="H180" s="66">
        <v>1</v>
      </c>
      <c r="I180" s="23">
        <v>0.1</v>
      </c>
      <c r="J180" s="65"/>
      <c r="K180" s="65"/>
      <c r="L180" s="65"/>
      <c r="M180" s="65"/>
      <c r="N180" s="65"/>
    </row>
    <row r="181" spans="1:14" s="32" customFormat="1" ht="29.25" customHeight="1" x14ac:dyDescent="0.25">
      <c r="A181" s="36">
        <f t="shared" si="29"/>
        <v>4</v>
      </c>
      <c r="B181" s="200"/>
      <c r="C181" s="66" t="s">
        <v>233</v>
      </c>
      <c r="D181" s="66" t="s">
        <v>234</v>
      </c>
      <c r="E181" s="66">
        <v>1</v>
      </c>
      <c r="F181" s="66">
        <v>1</v>
      </c>
      <c r="G181" s="66"/>
      <c r="H181" s="66">
        <v>1</v>
      </c>
      <c r="I181" s="23">
        <v>0.1</v>
      </c>
      <c r="J181" s="65"/>
      <c r="K181" s="65"/>
      <c r="L181" s="65"/>
      <c r="M181" s="65"/>
      <c r="N181" s="65"/>
    </row>
    <row r="182" spans="1:14" s="32" customFormat="1" ht="29.25" customHeight="1" x14ac:dyDescent="0.25">
      <c r="A182" s="36">
        <f t="shared" si="29"/>
        <v>5</v>
      </c>
      <c r="B182" s="200"/>
      <c r="C182" s="66" t="s">
        <v>235</v>
      </c>
      <c r="D182" s="66" t="s">
        <v>310</v>
      </c>
      <c r="E182" s="66">
        <v>1</v>
      </c>
      <c r="F182" s="66">
        <v>1</v>
      </c>
      <c r="G182" s="66"/>
      <c r="H182" s="66">
        <v>1</v>
      </c>
      <c r="I182" s="23">
        <v>0.2</v>
      </c>
      <c r="J182" s="65"/>
      <c r="K182" s="65"/>
      <c r="L182" s="65"/>
      <c r="M182" s="65"/>
      <c r="N182" s="65"/>
    </row>
    <row r="183" spans="1:14" s="32" customFormat="1" ht="29.25" customHeight="1" x14ac:dyDescent="0.25">
      <c r="A183" s="36">
        <f t="shared" si="29"/>
        <v>6</v>
      </c>
      <c r="B183" s="200"/>
      <c r="C183" s="201" t="s">
        <v>236</v>
      </c>
      <c r="D183" s="66" t="s">
        <v>237</v>
      </c>
      <c r="E183" s="66">
        <v>1</v>
      </c>
      <c r="F183" s="66">
        <v>1</v>
      </c>
      <c r="G183" s="66"/>
      <c r="H183" s="66">
        <v>1</v>
      </c>
      <c r="I183" s="23">
        <v>0.5</v>
      </c>
      <c r="J183" s="65"/>
      <c r="K183" s="65"/>
      <c r="L183" s="65"/>
      <c r="M183" s="65"/>
      <c r="N183" s="65"/>
    </row>
    <row r="184" spans="1:14" s="32" customFormat="1" ht="29.25" customHeight="1" x14ac:dyDescent="0.25">
      <c r="A184" s="36">
        <f t="shared" si="29"/>
        <v>7</v>
      </c>
      <c r="B184" s="200"/>
      <c r="C184" s="201"/>
      <c r="D184" s="66" t="s">
        <v>238</v>
      </c>
      <c r="E184" s="66">
        <v>1</v>
      </c>
      <c r="F184" s="66">
        <v>1</v>
      </c>
      <c r="G184" s="66"/>
      <c r="H184" s="66">
        <v>1</v>
      </c>
      <c r="I184" s="23">
        <v>0.6</v>
      </c>
      <c r="J184" s="65"/>
      <c r="K184" s="65"/>
      <c r="L184" s="65"/>
      <c r="M184" s="65"/>
      <c r="N184" s="65"/>
    </row>
    <row r="185" spans="1:14" s="32" customFormat="1" ht="29.25" customHeight="1" x14ac:dyDescent="0.25">
      <c r="A185" s="195" t="s">
        <v>63</v>
      </c>
      <c r="B185" s="195"/>
      <c r="C185" s="62">
        <v>5</v>
      </c>
      <c r="D185" s="57">
        <f>+E185</f>
        <v>7</v>
      </c>
      <c r="E185" s="57">
        <f>SUM(E178:E184)</f>
        <v>7</v>
      </c>
      <c r="F185" s="57">
        <f t="shared" ref="F185:I185" si="30">SUM(F178:F184)</f>
        <v>7</v>
      </c>
      <c r="G185" s="57">
        <f t="shared" si="30"/>
        <v>0</v>
      </c>
      <c r="H185" s="57">
        <f t="shared" si="30"/>
        <v>7</v>
      </c>
      <c r="I185" s="57">
        <f t="shared" si="30"/>
        <v>2.9</v>
      </c>
      <c r="J185" s="57"/>
      <c r="K185" s="57"/>
      <c r="L185" s="57"/>
      <c r="M185" s="57"/>
      <c r="N185" s="57"/>
    </row>
    <row r="186" spans="1:14" s="32" customFormat="1" ht="29.25" customHeight="1" x14ac:dyDescent="0.25">
      <c r="A186" s="36">
        <v>1</v>
      </c>
      <c r="B186" s="200" t="s">
        <v>239</v>
      </c>
      <c r="C186" s="201" t="s">
        <v>240</v>
      </c>
      <c r="D186" s="65" t="s">
        <v>241</v>
      </c>
      <c r="E186" s="66">
        <v>1</v>
      </c>
      <c r="F186" s="66">
        <v>1</v>
      </c>
      <c r="G186" s="66"/>
      <c r="H186" s="66">
        <v>1</v>
      </c>
      <c r="I186" s="23">
        <v>0.3</v>
      </c>
      <c r="J186" s="65"/>
      <c r="K186" s="65"/>
      <c r="L186" s="65"/>
      <c r="M186" s="65"/>
      <c r="N186" s="65"/>
    </row>
    <row r="187" spans="1:14" s="32" customFormat="1" ht="29.25" customHeight="1" x14ac:dyDescent="0.25">
      <c r="A187" s="36">
        <f>+A186+1</f>
        <v>2</v>
      </c>
      <c r="B187" s="200"/>
      <c r="C187" s="201"/>
      <c r="D187" s="65" t="s">
        <v>242</v>
      </c>
      <c r="E187" s="66">
        <v>1</v>
      </c>
      <c r="F187" s="66">
        <v>1</v>
      </c>
      <c r="G187" s="66"/>
      <c r="H187" s="66">
        <v>1</v>
      </c>
      <c r="I187" s="23">
        <v>0.24</v>
      </c>
      <c r="J187" s="65"/>
      <c r="K187" s="65"/>
      <c r="L187" s="65"/>
      <c r="M187" s="65"/>
      <c r="N187" s="65"/>
    </row>
    <row r="188" spans="1:14" s="32" customFormat="1" ht="29.25" customHeight="1" x14ac:dyDescent="0.25">
      <c r="A188" s="36">
        <f t="shared" ref="A188:A189" si="31">+A187+1</f>
        <v>3</v>
      </c>
      <c r="B188" s="200"/>
      <c r="C188" s="66" t="s">
        <v>243</v>
      </c>
      <c r="D188" s="66" t="s">
        <v>244</v>
      </c>
      <c r="E188" s="66">
        <v>1</v>
      </c>
      <c r="F188" s="66">
        <v>1</v>
      </c>
      <c r="G188" s="66"/>
      <c r="H188" s="66">
        <v>1</v>
      </c>
      <c r="I188" s="23">
        <v>0.4</v>
      </c>
      <c r="J188" s="65"/>
      <c r="K188" s="65"/>
      <c r="L188" s="65"/>
      <c r="M188" s="65"/>
      <c r="N188" s="65"/>
    </row>
    <row r="189" spans="1:14" s="32" customFormat="1" ht="29.25" customHeight="1" x14ac:dyDescent="0.25">
      <c r="A189" s="36">
        <f t="shared" si="31"/>
        <v>4</v>
      </c>
      <c r="B189" s="200"/>
      <c r="C189" s="66" t="s">
        <v>245</v>
      </c>
      <c r="D189" s="66" t="s">
        <v>246</v>
      </c>
      <c r="E189" s="66">
        <v>1</v>
      </c>
      <c r="F189" s="66">
        <v>1</v>
      </c>
      <c r="G189" s="66"/>
      <c r="H189" s="66">
        <v>1</v>
      </c>
      <c r="I189" s="23">
        <v>0.18</v>
      </c>
      <c r="J189" s="65"/>
      <c r="K189" s="65"/>
      <c r="L189" s="65"/>
      <c r="M189" s="65"/>
      <c r="N189" s="65"/>
    </row>
    <row r="190" spans="1:14" s="32" customFormat="1" ht="29.25" customHeight="1" x14ac:dyDescent="0.25">
      <c r="A190" s="195" t="s">
        <v>63</v>
      </c>
      <c r="B190" s="195"/>
      <c r="C190" s="62">
        <v>3</v>
      </c>
      <c r="D190" s="57">
        <f>+E190</f>
        <v>4</v>
      </c>
      <c r="E190" s="57">
        <f>SUM(E186:E189)</f>
        <v>4</v>
      </c>
      <c r="F190" s="57">
        <f t="shared" ref="F190:I190" si="32">SUM(F186:F189)</f>
        <v>4</v>
      </c>
      <c r="G190" s="57">
        <f t="shared" si="32"/>
        <v>0</v>
      </c>
      <c r="H190" s="57">
        <f t="shared" si="32"/>
        <v>4</v>
      </c>
      <c r="I190" s="57">
        <f t="shared" si="32"/>
        <v>1.1200000000000001</v>
      </c>
      <c r="J190" s="42"/>
      <c r="K190" s="57"/>
      <c r="L190" s="57"/>
      <c r="M190" s="57"/>
      <c r="N190" s="57"/>
    </row>
    <row r="191" spans="1:14" s="32" customFormat="1" ht="29.25" customHeight="1" x14ac:dyDescent="0.25">
      <c r="A191" s="36">
        <v>1</v>
      </c>
      <c r="B191" s="65" t="s">
        <v>247</v>
      </c>
      <c r="C191" s="66" t="s">
        <v>311</v>
      </c>
      <c r="D191" s="65" t="s">
        <v>312</v>
      </c>
      <c r="E191" s="66">
        <f>+F191+G191</f>
        <v>1</v>
      </c>
      <c r="F191" s="65"/>
      <c r="G191" s="65">
        <v>1</v>
      </c>
      <c r="H191" s="65">
        <v>30</v>
      </c>
      <c r="I191" s="39">
        <v>2.6</v>
      </c>
      <c r="J191" s="65"/>
      <c r="K191" s="65"/>
      <c r="L191" s="65"/>
      <c r="M191" s="65"/>
      <c r="N191" s="65"/>
    </row>
    <row r="192" spans="1:14" s="32" customFormat="1" ht="29.25" customHeight="1" x14ac:dyDescent="0.25">
      <c r="A192" s="195" t="s">
        <v>63</v>
      </c>
      <c r="B192" s="195"/>
      <c r="C192" s="62">
        <v>1</v>
      </c>
      <c r="D192" s="37">
        <f>+E192</f>
        <v>1</v>
      </c>
      <c r="E192" s="37">
        <f>SUM(E191)</f>
        <v>1</v>
      </c>
      <c r="F192" s="37">
        <f t="shared" ref="F192:I192" si="33">SUM(F191)</f>
        <v>0</v>
      </c>
      <c r="G192" s="37">
        <f t="shared" si="33"/>
        <v>1</v>
      </c>
      <c r="H192" s="37">
        <f t="shared" si="33"/>
        <v>30</v>
      </c>
      <c r="I192" s="37">
        <f t="shared" si="33"/>
        <v>2.6</v>
      </c>
      <c r="J192" s="37"/>
      <c r="K192" s="37"/>
      <c r="L192" s="37"/>
      <c r="M192" s="37"/>
      <c r="N192" s="37"/>
    </row>
    <row r="193" spans="1:14" s="32" customFormat="1" ht="29.25" customHeight="1" x14ac:dyDescent="0.25">
      <c r="A193" s="36">
        <v>1</v>
      </c>
      <c r="B193" s="200" t="s">
        <v>248</v>
      </c>
      <c r="C193" s="66" t="s">
        <v>249</v>
      </c>
      <c r="D193" s="66" t="s">
        <v>250</v>
      </c>
      <c r="E193" s="66">
        <f>+F193+G193</f>
        <v>1</v>
      </c>
      <c r="F193" s="66">
        <v>1</v>
      </c>
      <c r="G193" s="66"/>
      <c r="H193" s="66">
        <v>1</v>
      </c>
      <c r="I193" s="23">
        <v>0.2</v>
      </c>
      <c r="J193" s="65"/>
      <c r="K193" s="65"/>
      <c r="L193" s="65"/>
      <c r="M193" s="65"/>
      <c r="N193" s="65"/>
    </row>
    <row r="194" spans="1:14" s="32" customFormat="1" ht="29.25" customHeight="1" x14ac:dyDescent="0.25">
      <c r="A194" s="36">
        <f>+A193+1</f>
        <v>2</v>
      </c>
      <c r="B194" s="200"/>
      <c r="C194" s="66" t="s">
        <v>251</v>
      </c>
      <c r="D194" s="66" t="s">
        <v>252</v>
      </c>
      <c r="E194" s="66">
        <f t="shared" ref="E194:E200" si="34">+F194+G194</f>
        <v>1</v>
      </c>
      <c r="F194" s="66">
        <v>1</v>
      </c>
      <c r="G194" s="66"/>
      <c r="H194" s="66">
        <v>1</v>
      </c>
      <c r="I194" s="23">
        <v>0.25</v>
      </c>
      <c r="J194" s="65"/>
      <c r="K194" s="65"/>
      <c r="L194" s="65"/>
      <c r="M194" s="65"/>
      <c r="N194" s="65"/>
    </row>
    <row r="195" spans="1:14" s="32" customFormat="1" ht="29.25" customHeight="1" x14ac:dyDescent="0.25">
      <c r="A195" s="36">
        <f t="shared" ref="A195:A200" si="35">+A194+1</f>
        <v>3</v>
      </c>
      <c r="B195" s="200"/>
      <c r="C195" s="66" t="s">
        <v>253</v>
      </c>
      <c r="D195" s="66" t="s">
        <v>254</v>
      </c>
      <c r="E195" s="66">
        <f t="shared" si="34"/>
        <v>1</v>
      </c>
      <c r="F195" s="66">
        <v>1</v>
      </c>
      <c r="G195" s="66"/>
      <c r="H195" s="66">
        <v>1</v>
      </c>
      <c r="I195" s="23">
        <v>0.15</v>
      </c>
      <c r="J195" s="65"/>
      <c r="K195" s="65"/>
      <c r="L195" s="65"/>
      <c r="M195" s="65"/>
      <c r="N195" s="65"/>
    </row>
    <row r="196" spans="1:14" s="32" customFormat="1" ht="29.25" customHeight="1" x14ac:dyDescent="0.25">
      <c r="A196" s="36">
        <f t="shared" si="35"/>
        <v>4</v>
      </c>
      <c r="B196" s="200"/>
      <c r="C196" s="66" t="s">
        <v>255</v>
      </c>
      <c r="D196" s="66" t="s">
        <v>256</v>
      </c>
      <c r="E196" s="66">
        <f t="shared" si="34"/>
        <v>1</v>
      </c>
      <c r="F196" s="66">
        <v>1</v>
      </c>
      <c r="G196" s="66"/>
      <c r="H196" s="66">
        <v>1</v>
      </c>
      <c r="I196" s="23">
        <v>0.25</v>
      </c>
      <c r="J196" s="65"/>
      <c r="K196" s="65"/>
      <c r="L196" s="65"/>
      <c r="M196" s="65"/>
      <c r="N196" s="65"/>
    </row>
    <row r="197" spans="1:14" s="32" customFormat="1" ht="29.25" customHeight="1" x14ac:dyDescent="0.25">
      <c r="A197" s="36">
        <f t="shared" si="35"/>
        <v>5</v>
      </c>
      <c r="B197" s="200"/>
      <c r="C197" s="66" t="s">
        <v>257</v>
      </c>
      <c r="D197" s="66" t="s">
        <v>258</v>
      </c>
      <c r="E197" s="66">
        <f t="shared" si="34"/>
        <v>1</v>
      </c>
      <c r="F197" s="66">
        <v>1</v>
      </c>
      <c r="G197" s="66"/>
      <c r="H197" s="66">
        <v>1</v>
      </c>
      <c r="I197" s="23">
        <v>0.18</v>
      </c>
      <c r="J197" s="65"/>
      <c r="K197" s="65"/>
      <c r="L197" s="65"/>
      <c r="M197" s="65"/>
      <c r="N197" s="65"/>
    </row>
    <row r="198" spans="1:14" s="32" customFormat="1" ht="29.25" customHeight="1" x14ac:dyDescent="0.25">
      <c r="A198" s="36">
        <f t="shared" si="35"/>
        <v>6</v>
      </c>
      <c r="B198" s="200"/>
      <c r="C198" s="66" t="s">
        <v>259</v>
      </c>
      <c r="D198" s="66" t="s">
        <v>260</v>
      </c>
      <c r="E198" s="66">
        <f t="shared" si="34"/>
        <v>1</v>
      </c>
      <c r="F198" s="66">
        <v>1</v>
      </c>
      <c r="G198" s="66"/>
      <c r="H198" s="66">
        <v>1</v>
      </c>
      <c r="I198" s="23">
        <v>0.18</v>
      </c>
      <c r="J198" s="65"/>
      <c r="K198" s="65"/>
      <c r="L198" s="65"/>
      <c r="M198" s="65"/>
      <c r="N198" s="65"/>
    </row>
    <row r="199" spans="1:14" s="32" customFormat="1" ht="29.25" customHeight="1" x14ac:dyDescent="0.25">
      <c r="A199" s="36">
        <f t="shared" si="35"/>
        <v>7</v>
      </c>
      <c r="B199" s="200"/>
      <c r="C199" s="66" t="s">
        <v>261</v>
      </c>
      <c r="D199" s="66" t="s">
        <v>262</v>
      </c>
      <c r="E199" s="66">
        <f t="shared" si="34"/>
        <v>1</v>
      </c>
      <c r="F199" s="66">
        <v>1</v>
      </c>
      <c r="G199" s="66"/>
      <c r="H199" s="66">
        <v>1</v>
      </c>
      <c r="I199" s="23">
        <v>0.15</v>
      </c>
      <c r="J199" s="65"/>
      <c r="K199" s="65"/>
      <c r="L199" s="65"/>
      <c r="M199" s="65"/>
      <c r="N199" s="65"/>
    </row>
    <row r="200" spans="1:14" s="32" customFormat="1" ht="29.25" customHeight="1" x14ac:dyDescent="0.25">
      <c r="A200" s="36">
        <f t="shared" si="35"/>
        <v>8</v>
      </c>
      <c r="B200" s="200"/>
      <c r="C200" s="66" t="s">
        <v>263</v>
      </c>
      <c r="D200" s="66" t="s">
        <v>264</v>
      </c>
      <c r="E200" s="66">
        <f t="shared" si="34"/>
        <v>1</v>
      </c>
      <c r="F200" s="66">
        <v>1</v>
      </c>
      <c r="G200" s="66"/>
      <c r="H200" s="66">
        <v>1</v>
      </c>
      <c r="I200" s="23">
        <v>0.15</v>
      </c>
      <c r="J200" s="65"/>
      <c r="K200" s="65"/>
      <c r="L200" s="65"/>
      <c r="M200" s="65"/>
      <c r="N200" s="65"/>
    </row>
    <row r="201" spans="1:14" s="32" customFormat="1" ht="29.25" customHeight="1" x14ac:dyDescent="0.25">
      <c r="A201" s="205" t="s">
        <v>63</v>
      </c>
      <c r="B201" s="206"/>
      <c r="C201" s="48">
        <v>8</v>
      </c>
      <c r="D201" s="57">
        <f>+E201</f>
        <v>8</v>
      </c>
      <c r="E201" s="57">
        <f>SUM(E193:E200)</f>
        <v>8</v>
      </c>
      <c r="F201" s="57">
        <f t="shared" ref="F201:I201" si="36">SUM(F193:F200)</f>
        <v>8</v>
      </c>
      <c r="G201" s="57">
        <f t="shared" si="36"/>
        <v>0</v>
      </c>
      <c r="H201" s="57">
        <f t="shared" si="36"/>
        <v>8</v>
      </c>
      <c r="I201" s="57">
        <f t="shared" si="36"/>
        <v>1.5099999999999998</v>
      </c>
      <c r="J201" s="42"/>
      <c r="K201" s="57"/>
      <c r="L201" s="57"/>
      <c r="M201" s="57"/>
      <c r="N201" s="57"/>
    </row>
    <row r="202" spans="1:14" s="32" customFormat="1" ht="29.25" customHeight="1" x14ac:dyDescent="0.25">
      <c r="A202" s="47">
        <v>1</v>
      </c>
      <c r="B202" s="200" t="s">
        <v>313</v>
      </c>
      <c r="C202" s="65" t="s">
        <v>314</v>
      </c>
      <c r="D202" s="65" t="s">
        <v>319</v>
      </c>
      <c r="E202" s="66">
        <f t="shared" ref="E202:E206" si="37">+F202+G202</f>
        <v>1</v>
      </c>
      <c r="F202" s="65">
        <v>1</v>
      </c>
      <c r="G202" s="65"/>
      <c r="H202" s="65">
        <v>1</v>
      </c>
      <c r="I202" s="25">
        <v>0.15</v>
      </c>
      <c r="J202" s="42"/>
      <c r="K202" s="57"/>
      <c r="L202" s="57"/>
      <c r="M202" s="57"/>
      <c r="N202" s="57"/>
    </row>
    <row r="203" spans="1:14" s="32" customFormat="1" ht="29.25" customHeight="1" x14ac:dyDescent="0.25">
      <c r="A203" s="47">
        <v>2</v>
      </c>
      <c r="B203" s="200"/>
      <c r="C203" s="65" t="s">
        <v>315</v>
      </c>
      <c r="D203" s="65" t="s">
        <v>320</v>
      </c>
      <c r="E203" s="66">
        <f t="shared" si="37"/>
        <v>1</v>
      </c>
      <c r="F203" s="65">
        <v>1</v>
      </c>
      <c r="G203" s="65"/>
      <c r="H203" s="65">
        <v>1</v>
      </c>
      <c r="I203" s="25">
        <v>0.13</v>
      </c>
      <c r="J203" s="42"/>
      <c r="K203" s="57"/>
      <c r="L203" s="57"/>
      <c r="M203" s="57"/>
      <c r="N203" s="57"/>
    </row>
    <row r="204" spans="1:14" s="32" customFormat="1" ht="29.25" customHeight="1" x14ac:dyDescent="0.25">
      <c r="A204" s="47">
        <v>3</v>
      </c>
      <c r="B204" s="200"/>
      <c r="C204" s="65" t="s">
        <v>316</v>
      </c>
      <c r="D204" s="65" t="s">
        <v>321</v>
      </c>
      <c r="E204" s="66">
        <f t="shared" si="37"/>
        <v>1</v>
      </c>
      <c r="F204" s="65">
        <v>1</v>
      </c>
      <c r="G204" s="65"/>
      <c r="H204" s="65">
        <v>1</v>
      </c>
      <c r="I204" s="25">
        <v>0.16</v>
      </c>
      <c r="J204" s="42"/>
      <c r="K204" s="57"/>
      <c r="L204" s="57"/>
      <c r="M204" s="57"/>
      <c r="N204" s="57"/>
    </row>
    <row r="205" spans="1:14" s="32" customFormat="1" ht="29.25" customHeight="1" x14ac:dyDescent="0.25">
      <c r="A205" s="47">
        <v>4</v>
      </c>
      <c r="B205" s="200"/>
      <c r="C205" s="65" t="s">
        <v>317</v>
      </c>
      <c r="D205" s="64" t="s">
        <v>322</v>
      </c>
      <c r="E205" s="66">
        <f t="shared" si="37"/>
        <v>1</v>
      </c>
      <c r="F205" s="65">
        <v>1</v>
      </c>
      <c r="G205" s="65"/>
      <c r="H205" s="65">
        <v>1</v>
      </c>
      <c r="I205" s="25">
        <v>0.15</v>
      </c>
      <c r="J205" s="42"/>
      <c r="K205" s="57"/>
      <c r="L205" s="57"/>
      <c r="M205" s="57"/>
      <c r="N205" s="57"/>
    </row>
    <row r="206" spans="1:14" s="32" customFormat="1" ht="29.25" customHeight="1" x14ac:dyDescent="0.25">
      <c r="A206" s="47">
        <v>5</v>
      </c>
      <c r="B206" s="200"/>
      <c r="C206" s="65" t="s">
        <v>318</v>
      </c>
      <c r="D206" s="60" t="s">
        <v>323</v>
      </c>
      <c r="E206" s="66">
        <f t="shared" si="37"/>
        <v>1</v>
      </c>
      <c r="F206" s="65">
        <v>1</v>
      </c>
      <c r="G206" s="65"/>
      <c r="H206" s="65">
        <v>1</v>
      </c>
      <c r="I206" s="25">
        <v>0.15</v>
      </c>
      <c r="J206" s="42"/>
      <c r="K206" s="57"/>
      <c r="L206" s="57"/>
      <c r="M206" s="57"/>
      <c r="N206" s="57"/>
    </row>
    <row r="207" spans="1:14" s="32" customFormat="1" ht="29.25" customHeight="1" x14ac:dyDescent="0.25">
      <c r="A207" s="205" t="s">
        <v>63</v>
      </c>
      <c r="B207" s="206"/>
      <c r="C207" s="48">
        <v>5</v>
      </c>
      <c r="D207" s="57">
        <f>+E207</f>
        <v>5</v>
      </c>
      <c r="E207" s="57">
        <f>SUM(E202:E206)</f>
        <v>5</v>
      </c>
      <c r="F207" s="57">
        <f t="shared" ref="F207:I207" si="38">SUM(F202:F206)</f>
        <v>5</v>
      </c>
      <c r="G207" s="57">
        <f t="shared" si="38"/>
        <v>0</v>
      </c>
      <c r="H207" s="57">
        <f t="shared" si="38"/>
        <v>5</v>
      </c>
      <c r="I207" s="57">
        <f t="shared" si="38"/>
        <v>0.7400000000000001</v>
      </c>
      <c r="J207" s="42"/>
      <c r="K207" s="57"/>
      <c r="L207" s="57"/>
      <c r="M207" s="57"/>
      <c r="N207" s="57"/>
    </row>
    <row r="208" spans="1:14" s="32" customFormat="1" ht="29.25" customHeight="1" x14ac:dyDescent="0.25">
      <c r="A208" s="205" t="s">
        <v>222</v>
      </c>
      <c r="B208" s="206"/>
      <c r="C208" s="48">
        <f>+C207+C201+C192+C190+C185</f>
        <v>22</v>
      </c>
      <c r="D208" s="48">
        <f t="shared" ref="D208:I208" si="39">+D207+D201+D192+D190+D185</f>
        <v>25</v>
      </c>
      <c r="E208" s="48">
        <f t="shared" si="39"/>
        <v>25</v>
      </c>
      <c r="F208" s="48">
        <f t="shared" si="39"/>
        <v>24</v>
      </c>
      <c r="G208" s="48">
        <f t="shared" si="39"/>
        <v>1</v>
      </c>
      <c r="H208" s="48">
        <f t="shared" si="39"/>
        <v>54</v>
      </c>
      <c r="I208" s="48">
        <f t="shared" si="39"/>
        <v>8.8699999999999992</v>
      </c>
      <c r="J208" s="42"/>
      <c r="K208" s="57"/>
      <c r="L208" s="57"/>
      <c r="M208" s="57"/>
      <c r="N208" s="57"/>
    </row>
    <row r="210" spans="1:14" x14ac:dyDescent="0.3">
      <c r="B210" s="203" t="s">
        <v>18</v>
      </c>
      <c r="C210" s="203"/>
      <c r="D210" s="203"/>
      <c r="E210" s="203"/>
      <c r="F210" s="203"/>
      <c r="G210" s="203"/>
      <c r="H210" s="203"/>
      <c r="I210" s="203"/>
      <c r="J210" s="203"/>
      <c r="K210" s="203"/>
      <c r="L210" s="203"/>
      <c r="M210" s="203"/>
      <c r="N210" s="203"/>
    </row>
    <row r="211" spans="1:14" ht="39" customHeight="1" x14ac:dyDescent="0.3">
      <c r="A211" s="182" t="s">
        <v>0</v>
      </c>
      <c r="B211" s="182" t="s">
        <v>41</v>
      </c>
      <c r="C211" s="182" t="s">
        <v>46</v>
      </c>
      <c r="D211" s="182"/>
      <c r="E211" s="182"/>
      <c r="F211" s="182"/>
      <c r="G211" s="182"/>
      <c r="H211" s="182" t="s">
        <v>42</v>
      </c>
      <c r="I211" s="182"/>
      <c r="J211" s="182" t="s">
        <v>43</v>
      </c>
      <c r="K211" s="182"/>
      <c r="L211" s="182"/>
      <c r="M211" s="182" t="s">
        <v>44</v>
      </c>
      <c r="N211" s="182"/>
    </row>
    <row r="212" spans="1:14" x14ac:dyDescent="0.3">
      <c r="A212" s="182"/>
      <c r="B212" s="182"/>
      <c r="C212" s="182" t="s">
        <v>223</v>
      </c>
      <c r="D212" s="182" t="s">
        <v>50</v>
      </c>
      <c r="E212" s="182" t="s">
        <v>2</v>
      </c>
      <c r="F212" s="182" t="s">
        <v>27</v>
      </c>
      <c r="G212" s="182"/>
      <c r="H212" s="182"/>
      <c r="I212" s="182"/>
      <c r="J212" s="182"/>
      <c r="K212" s="182"/>
      <c r="L212" s="182"/>
      <c r="M212" s="182"/>
      <c r="N212" s="182"/>
    </row>
    <row r="213" spans="1:14" ht="77.25" x14ac:dyDescent="0.3">
      <c r="A213" s="182"/>
      <c r="B213" s="182"/>
      <c r="C213" s="182"/>
      <c r="D213" s="182"/>
      <c r="E213" s="182"/>
      <c r="F213" s="57" t="s">
        <v>225</v>
      </c>
      <c r="G213" s="57" t="s">
        <v>226</v>
      </c>
      <c r="H213" s="57" t="s">
        <v>45</v>
      </c>
      <c r="I213" s="57" t="s">
        <v>227</v>
      </c>
      <c r="J213" s="57" t="s">
        <v>50</v>
      </c>
      <c r="K213" s="57" t="s">
        <v>52</v>
      </c>
      <c r="L213" s="57" t="s">
        <v>51</v>
      </c>
      <c r="M213" s="57" t="s">
        <v>45</v>
      </c>
      <c r="N213" s="57" t="s">
        <v>227</v>
      </c>
    </row>
    <row r="214" spans="1:14" s="32" customFormat="1" ht="29.25" customHeight="1" x14ac:dyDescent="0.25">
      <c r="A214" s="36">
        <v>1</v>
      </c>
      <c r="B214" s="199" t="s">
        <v>265</v>
      </c>
      <c r="C214" s="64" t="s">
        <v>266</v>
      </c>
      <c r="D214" s="64" t="s">
        <v>267</v>
      </c>
      <c r="E214" s="64">
        <v>1</v>
      </c>
      <c r="F214" s="64"/>
      <c r="G214" s="64">
        <v>1</v>
      </c>
      <c r="H214" s="36">
        <f>+G214*30</f>
        <v>30</v>
      </c>
      <c r="I214" s="36">
        <f>+H214*0.12</f>
        <v>3.5999999999999996</v>
      </c>
      <c r="J214" s="36"/>
      <c r="K214" s="36"/>
      <c r="L214" s="36"/>
      <c r="M214" s="36"/>
      <c r="N214" s="36"/>
    </row>
    <row r="215" spans="1:14" s="32" customFormat="1" ht="29.25" customHeight="1" x14ac:dyDescent="0.25">
      <c r="A215" s="36">
        <f>+A214+1</f>
        <v>2</v>
      </c>
      <c r="B215" s="199"/>
      <c r="C215" s="207" t="s">
        <v>268</v>
      </c>
      <c r="D215" s="64" t="s">
        <v>269</v>
      </c>
      <c r="E215" s="64">
        <f t="shared" ref="E215" si="40">+F215+G215</f>
        <v>1</v>
      </c>
      <c r="F215" s="64"/>
      <c r="G215" s="64">
        <v>1</v>
      </c>
      <c r="H215" s="36">
        <f t="shared" ref="H215:H218" si="41">+G215*30</f>
        <v>30</v>
      </c>
      <c r="I215" s="36">
        <f t="shared" ref="I215:I218" si="42">+H215*0.12</f>
        <v>3.5999999999999996</v>
      </c>
      <c r="J215" s="36"/>
      <c r="K215" s="36"/>
      <c r="L215" s="36"/>
      <c r="M215" s="36"/>
      <c r="N215" s="36"/>
    </row>
    <row r="216" spans="1:14" s="32" customFormat="1" ht="29.25" customHeight="1" x14ac:dyDescent="0.25">
      <c r="A216" s="36">
        <f t="shared" ref="A216:A218" si="43">+A215+1</f>
        <v>3</v>
      </c>
      <c r="B216" s="199"/>
      <c r="C216" s="208"/>
      <c r="D216" s="64" t="s">
        <v>270</v>
      </c>
      <c r="E216" s="64">
        <v>1</v>
      </c>
      <c r="F216" s="64"/>
      <c r="G216" s="64">
        <v>1</v>
      </c>
      <c r="H216" s="36">
        <f t="shared" si="41"/>
        <v>30</v>
      </c>
      <c r="I216" s="36">
        <f t="shared" si="42"/>
        <v>3.5999999999999996</v>
      </c>
      <c r="J216" s="36"/>
      <c r="K216" s="36"/>
      <c r="L216" s="36"/>
      <c r="M216" s="36"/>
      <c r="N216" s="36"/>
    </row>
    <row r="217" spans="1:14" s="32" customFormat="1" ht="29.25" customHeight="1" x14ac:dyDescent="0.25">
      <c r="A217" s="36">
        <f t="shared" si="43"/>
        <v>4</v>
      </c>
      <c r="B217" s="199"/>
      <c r="C217" s="207" t="s">
        <v>271</v>
      </c>
      <c r="D217" s="64" t="s">
        <v>272</v>
      </c>
      <c r="E217" s="64">
        <v>1</v>
      </c>
      <c r="F217" s="64"/>
      <c r="G217" s="64">
        <v>1</v>
      </c>
      <c r="H217" s="36">
        <f t="shared" si="41"/>
        <v>30</v>
      </c>
      <c r="I217" s="36">
        <f t="shared" si="42"/>
        <v>3.5999999999999996</v>
      </c>
      <c r="J217" s="36"/>
      <c r="K217" s="36"/>
      <c r="L217" s="36"/>
      <c r="M217" s="36"/>
      <c r="N217" s="36"/>
    </row>
    <row r="218" spans="1:14" s="32" customFormat="1" ht="29.25" customHeight="1" x14ac:dyDescent="0.25">
      <c r="A218" s="36">
        <f t="shared" si="43"/>
        <v>5</v>
      </c>
      <c r="B218" s="199"/>
      <c r="C218" s="208"/>
      <c r="D218" s="64" t="s">
        <v>273</v>
      </c>
      <c r="E218" s="64">
        <v>1</v>
      </c>
      <c r="F218" s="64"/>
      <c r="G218" s="64">
        <v>1</v>
      </c>
      <c r="H218" s="36">
        <f t="shared" si="41"/>
        <v>30</v>
      </c>
      <c r="I218" s="36">
        <f t="shared" si="42"/>
        <v>3.5999999999999996</v>
      </c>
      <c r="J218" s="36"/>
      <c r="K218" s="36"/>
      <c r="L218" s="36"/>
      <c r="M218" s="36"/>
      <c r="N218" s="36"/>
    </row>
    <row r="219" spans="1:14" s="32" customFormat="1" ht="29.25" customHeight="1" x14ac:dyDescent="0.25">
      <c r="A219" s="195" t="s">
        <v>63</v>
      </c>
      <c r="B219" s="195"/>
      <c r="C219" s="48">
        <v>3</v>
      </c>
      <c r="D219" s="48">
        <f>+E219</f>
        <v>5</v>
      </c>
      <c r="E219" s="48">
        <f>SUM(E214:E218)</f>
        <v>5</v>
      </c>
      <c r="F219" s="48">
        <f t="shared" ref="F219:I219" si="44">SUM(F214:F218)</f>
        <v>0</v>
      </c>
      <c r="G219" s="48">
        <f t="shared" si="44"/>
        <v>5</v>
      </c>
      <c r="H219" s="48">
        <f t="shared" si="44"/>
        <v>150</v>
      </c>
      <c r="I219" s="48">
        <f t="shared" si="44"/>
        <v>18</v>
      </c>
      <c r="J219" s="36"/>
      <c r="K219" s="36"/>
      <c r="L219" s="36"/>
      <c r="M219" s="36"/>
      <c r="N219" s="36"/>
    </row>
    <row r="220" spans="1:14" s="32" customFormat="1" ht="29.25" customHeight="1" x14ac:dyDescent="0.25">
      <c r="A220" s="36">
        <v>1</v>
      </c>
      <c r="B220" s="199" t="s">
        <v>274</v>
      </c>
      <c r="C220" s="14" t="s">
        <v>275</v>
      </c>
      <c r="D220" s="64" t="s">
        <v>276</v>
      </c>
      <c r="E220" s="64">
        <v>1</v>
      </c>
      <c r="F220" s="64"/>
      <c r="G220" s="64">
        <v>1</v>
      </c>
      <c r="H220" s="36">
        <f>+G220*30</f>
        <v>30</v>
      </c>
      <c r="I220" s="36">
        <f>+H220*0.12</f>
        <v>3.5999999999999996</v>
      </c>
      <c r="J220" s="36"/>
      <c r="K220" s="36"/>
      <c r="L220" s="36"/>
      <c r="M220" s="36"/>
      <c r="N220" s="36"/>
    </row>
    <row r="221" spans="1:14" s="32" customFormat="1" ht="29.25" customHeight="1" x14ac:dyDescent="0.25">
      <c r="A221" s="36">
        <f>+A220+1</f>
        <v>2</v>
      </c>
      <c r="B221" s="199"/>
      <c r="C221" s="14" t="s">
        <v>65</v>
      </c>
      <c r="D221" s="64" t="s">
        <v>277</v>
      </c>
      <c r="E221" s="64">
        <v>1</v>
      </c>
      <c r="F221" s="64"/>
      <c r="G221" s="64">
        <v>1</v>
      </c>
      <c r="H221" s="36">
        <f>+G221*30</f>
        <v>30</v>
      </c>
      <c r="I221" s="36">
        <f>+H221*0.12</f>
        <v>3.5999999999999996</v>
      </c>
      <c r="J221" s="36"/>
      <c r="K221" s="36"/>
      <c r="L221" s="36"/>
      <c r="M221" s="36"/>
      <c r="N221" s="36"/>
    </row>
    <row r="222" spans="1:14" s="32" customFormat="1" ht="29.25" customHeight="1" x14ac:dyDescent="0.25">
      <c r="A222" s="36">
        <f t="shared" ref="A222:A226" si="45">+A221+1</f>
        <v>3</v>
      </c>
      <c r="B222" s="199"/>
      <c r="C222" s="14" t="s">
        <v>112</v>
      </c>
      <c r="D222" s="64" t="s">
        <v>278</v>
      </c>
      <c r="E222" s="64">
        <v>1</v>
      </c>
      <c r="F222" s="64"/>
      <c r="G222" s="64">
        <v>1</v>
      </c>
      <c r="H222" s="36">
        <f>+G222*30</f>
        <v>30</v>
      </c>
      <c r="I222" s="36">
        <f>+H222*0.12</f>
        <v>3.5999999999999996</v>
      </c>
      <c r="J222" s="36"/>
      <c r="K222" s="36"/>
      <c r="L222" s="36"/>
      <c r="M222" s="36"/>
      <c r="N222" s="36"/>
    </row>
    <row r="223" spans="1:14" s="32" customFormat="1" ht="29.25" customHeight="1" x14ac:dyDescent="0.25">
      <c r="A223" s="36">
        <f t="shared" si="45"/>
        <v>4</v>
      </c>
      <c r="B223" s="199"/>
      <c r="C223" s="14" t="s">
        <v>279</v>
      </c>
      <c r="D223" s="64" t="s">
        <v>280</v>
      </c>
      <c r="E223" s="64">
        <v>1</v>
      </c>
      <c r="F223" s="64"/>
      <c r="G223" s="64">
        <v>1</v>
      </c>
      <c r="H223" s="36">
        <f t="shared" ref="H223:H226" si="46">+G223*30</f>
        <v>30</v>
      </c>
      <c r="I223" s="36">
        <f t="shared" ref="I223:I226" si="47">+H223*0.12</f>
        <v>3.5999999999999996</v>
      </c>
      <c r="J223" s="36"/>
      <c r="K223" s="36"/>
      <c r="L223" s="36"/>
      <c r="M223" s="36"/>
      <c r="N223" s="36"/>
    </row>
    <row r="224" spans="1:14" s="32" customFormat="1" ht="29.25" customHeight="1" x14ac:dyDescent="0.25">
      <c r="A224" s="36">
        <f t="shared" si="45"/>
        <v>5</v>
      </c>
      <c r="B224" s="199"/>
      <c r="C224" s="14" t="s">
        <v>281</v>
      </c>
      <c r="D224" s="64" t="s">
        <v>282</v>
      </c>
      <c r="E224" s="64">
        <v>1</v>
      </c>
      <c r="F224" s="64"/>
      <c r="G224" s="64">
        <v>1</v>
      </c>
      <c r="H224" s="36">
        <f t="shared" si="46"/>
        <v>30</v>
      </c>
      <c r="I224" s="36">
        <f t="shared" si="47"/>
        <v>3.5999999999999996</v>
      </c>
      <c r="J224" s="36"/>
      <c r="K224" s="36"/>
      <c r="L224" s="36"/>
      <c r="M224" s="36"/>
      <c r="N224" s="36"/>
    </row>
    <row r="225" spans="1:14" s="32" customFormat="1" ht="29.25" customHeight="1" x14ac:dyDescent="0.25">
      <c r="A225" s="36">
        <f t="shared" si="45"/>
        <v>6</v>
      </c>
      <c r="B225" s="199"/>
      <c r="C225" s="14" t="s">
        <v>283</v>
      </c>
      <c r="D225" s="64" t="s">
        <v>284</v>
      </c>
      <c r="E225" s="64">
        <v>1</v>
      </c>
      <c r="F225" s="64"/>
      <c r="G225" s="64">
        <v>1</v>
      </c>
      <c r="H225" s="36">
        <f t="shared" si="46"/>
        <v>30</v>
      </c>
      <c r="I225" s="36">
        <f t="shared" si="47"/>
        <v>3.5999999999999996</v>
      </c>
      <c r="J225" s="36"/>
      <c r="K225" s="36"/>
      <c r="L225" s="36"/>
      <c r="M225" s="36"/>
      <c r="N225" s="36"/>
    </row>
    <row r="226" spans="1:14" s="32" customFormat="1" ht="29.25" customHeight="1" x14ac:dyDescent="0.25">
      <c r="A226" s="36">
        <f t="shared" si="45"/>
        <v>7</v>
      </c>
      <c r="B226" s="199"/>
      <c r="C226" s="14" t="s">
        <v>285</v>
      </c>
      <c r="D226" s="64" t="s">
        <v>286</v>
      </c>
      <c r="E226" s="64">
        <v>1</v>
      </c>
      <c r="F226" s="64"/>
      <c r="G226" s="64">
        <v>1</v>
      </c>
      <c r="H226" s="36">
        <f t="shared" si="46"/>
        <v>30</v>
      </c>
      <c r="I226" s="36">
        <f t="shared" si="47"/>
        <v>3.5999999999999996</v>
      </c>
      <c r="J226" s="36"/>
      <c r="K226" s="36"/>
      <c r="L226" s="36"/>
      <c r="M226" s="36"/>
      <c r="N226" s="36"/>
    </row>
    <row r="227" spans="1:14" s="32" customFormat="1" ht="29.25" customHeight="1" x14ac:dyDescent="0.25">
      <c r="A227" s="195" t="s">
        <v>63</v>
      </c>
      <c r="B227" s="195"/>
      <c r="C227" s="48">
        <v>7</v>
      </c>
      <c r="D227" s="48">
        <f>+E227</f>
        <v>7</v>
      </c>
      <c r="E227" s="48">
        <f>+E226+E225+E224+E223+E222+E221+E220</f>
        <v>7</v>
      </c>
      <c r="F227" s="48">
        <f t="shared" ref="F227:I227" si="48">+F226+F225+F224+F223+F222+F221+F220</f>
        <v>0</v>
      </c>
      <c r="G227" s="48">
        <f t="shared" si="48"/>
        <v>7</v>
      </c>
      <c r="H227" s="48">
        <f t="shared" si="48"/>
        <v>210</v>
      </c>
      <c r="I227" s="48">
        <f t="shared" si="48"/>
        <v>25.200000000000003</v>
      </c>
      <c r="J227" s="36"/>
      <c r="K227" s="36"/>
      <c r="L227" s="36"/>
      <c r="M227" s="36"/>
      <c r="N227" s="36"/>
    </row>
    <row r="228" spans="1:14" s="32" customFormat="1" ht="29.25" customHeight="1" x14ac:dyDescent="0.25">
      <c r="A228" s="36">
        <v>1</v>
      </c>
      <c r="B228" s="199" t="s">
        <v>308</v>
      </c>
      <c r="C228" s="64" t="s">
        <v>287</v>
      </c>
      <c r="D228" s="64" t="s">
        <v>288</v>
      </c>
      <c r="E228" s="61">
        <v>1</v>
      </c>
      <c r="F228" s="64"/>
      <c r="G228" s="64">
        <v>1</v>
      </c>
      <c r="H228" s="36">
        <f>+G228*30</f>
        <v>30</v>
      </c>
      <c r="I228" s="36">
        <f>+H228*0.12</f>
        <v>3.5999999999999996</v>
      </c>
      <c r="J228" s="36"/>
      <c r="K228" s="36"/>
      <c r="L228" s="36"/>
      <c r="M228" s="36"/>
      <c r="N228" s="36"/>
    </row>
    <row r="229" spans="1:14" s="32" customFormat="1" ht="29.25" customHeight="1" x14ac:dyDescent="0.25">
      <c r="A229" s="36">
        <f>+A228+1</f>
        <v>2</v>
      </c>
      <c r="B229" s="199"/>
      <c r="C229" s="64" t="s">
        <v>289</v>
      </c>
      <c r="D229" s="64" t="s">
        <v>290</v>
      </c>
      <c r="E229" s="61">
        <v>1</v>
      </c>
      <c r="F229" s="64"/>
      <c r="G229" s="64">
        <v>1</v>
      </c>
      <c r="H229" s="36">
        <f t="shared" ref="H229:H240" si="49">+G229*30</f>
        <v>30</v>
      </c>
      <c r="I229" s="36">
        <f t="shared" ref="I229:I240" si="50">+H229*0.12</f>
        <v>3.5999999999999996</v>
      </c>
      <c r="J229" s="36"/>
      <c r="K229" s="36"/>
      <c r="L229" s="36"/>
      <c r="M229" s="36"/>
      <c r="N229" s="36"/>
    </row>
    <row r="230" spans="1:14" s="32" customFormat="1" ht="29.25" customHeight="1" x14ac:dyDescent="0.25">
      <c r="A230" s="36">
        <f t="shared" ref="A230:A240" si="51">+A229+1</f>
        <v>3</v>
      </c>
      <c r="B230" s="199"/>
      <c r="C230" s="199" t="s">
        <v>291</v>
      </c>
      <c r="D230" s="64" t="s">
        <v>292</v>
      </c>
      <c r="E230" s="61">
        <v>1</v>
      </c>
      <c r="F230" s="64"/>
      <c r="G230" s="64">
        <v>1</v>
      </c>
      <c r="H230" s="36">
        <f t="shared" si="49"/>
        <v>30</v>
      </c>
      <c r="I230" s="36">
        <f t="shared" si="50"/>
        <v>3.5999999999999996</v>
      </c>
      <c r="J230" s="36"/>
      <c r="K230" s="36"/>
      <c r="L230" s="36"/>
      <c r="M230" s="36"/>
      <c r="N230" s="36"/>
    </row>
    <row r="231" spans="1:14" s="32" customFormat="1" ht="29.25" customHeight="1" x14ac:dyDescent="0.25">
      <c r="A231" s="36">
        <f t="shared" si="51"/>
        <v>4</v>
      </c>
      <c r="B231" s="199"/>
      <c r="C231" s="199"/>
      <c r="D231" s="64" t="s">
        <v>293</v>
      </c>
      <c r="E231" s="61">
        <v>1</v>
      </c>
      <c r="F231" s="64"/>
      <c r="G231" s="64">
        <v>1</v>
      </c>
      <c r="H231" s="36">
        <f t="shared" si="49"/>
        <v>30</v>
      </c>
      <c r="I231" s="36">
        <f t="shared" si="50"/>
        <v>3.5999999999999996</v>
      </c>
      <c r="J231" s="36"/>
      <c r="K231" s="36"/>
      <c r="L231" s="36"/>
      <c r="M231" s="36"/>
      <c r="N231" s="36"/>
    </row>
    <row r="232" spans="1:14" s="32" customFormat="1" ht="29.25" customHeight="1" x14ac:dyDescent="0.25">
      <c r="A232" s="36">
        <f t="shared" si="51"/>
        <v>5</v>
      </c>
      <c r="B232" s="199"/>
      <c r="C232" s="199"/>
      <c r="D232" s="64" t="s">
        <v>294</v>
      </c>
      <c r="E232" s="61">
        <v>1</v>
      </c>
      <c r="F232" s="64"/>
      <c r="G232" s="64">
        <v>1</v>
      </c>
      <c r="H232" s="36">
        <f t="shared" si="49"/>
        <v>30</v>
      </c>
      <c r="I232" s="36">
        <f t="shared" si="50"/>
        <v>3.5999999999999996</v>
      </c>
      <c r="J232" s="36"/>
      <c r="K232" s="36"/>
      <c r="L232" s="36"/>
      <c r="M232" s="36"/>
      <c r="N232" s="36"/>
    </row>
    <row r="233" spans="1:14" s="32" customFormat="1" ht="29.25" customHeight="1" x14ac:dyDescent="0.25">
      <c r="A233" s="36">
        <f t="shared" si="51"/>
        <v>6</v>
      </c>
      <c r="B233" s="199"/>
      <c r="C233" s="199" t="s">
        <v>295</v>
      </c>
      <c r="D233" s="64" t="s">
        <v>296</v>
      </c>
      <c r="E233" s="61">
        <v>1</v>
      </c>
      <c r="F233" s="64"/>
      <c r="G233" s="64">
        <v>1</v>
      </c>
      <c r="H233" s="36">
        <f t="shared" si="49"/>
        <v>30</v>
      </c>
      <c r="I233" s="36">
        <f t="shared" si="50"/>
        <v>3.5999999999999996</v>
      </c>
      <c r="J233" s="36"/>
      <c r="K233" s="36"/>
      <c r="L233" s="36"/>
      <c r="M233" s="36"/>
      <c r="N233" s="36"/>
    </row>
    <row r="234" spans="1:14" s="32" customFormat="1" ht="29.25" customHeight="1" x14ac:dyDescent="0.25">
      <c r="A234" s="36">
        <f t="shared" si="51"/>
        <v>7</v>
      </c>
      <c r="B234" s="199"/>
      <c r="C234" s="199"/>
      <c r="D234" s="64" t="s">
        <v>297</v>
      </c>
      <c r="E234" s="61">
        <v>1</v>
      </c>
      <c r="F234" s="64"/>
      <c r="G234" s="64">
        <v>1</v>
      </c>
      <c r="H234" s="36">
        <f t="shared" si="49"/>
        <v>30</v>
      </c>
      <c r="I234" s="36">
        <f t="shared" si="50"/>
        <v>3.5999999999999996</v>
      </c>
      <c r="J234" s="36"/>
      <c r="K234" s="36"/>
      <c r="L234" s="36"/>
      <c r="M234" s="36"/>
      <c r="N234" s="36"/>
    </row>
    <row r="235" spans="1:14" s="32" customFormat="1" ht="29.25" customHeight="1" x14ac:dyDescent="0.25">
      <c r="A235" s="36">
        <f t="shared" si="51"/>
        <v>8</v>
      </c>
      <c r="B235" s="199"/>
      <c r="C235" s="199" t="s">
        <v>298</v>
      </c>
      <c r="D235" s="64" t="s">
        <v>299</v>
      </c>
      <c r="E235" s="61">
        <v>1</v>
      </c>
      <c r="F235" s="64"/>
      <c r="G235" s="64">
        <v>1</v>
      </c>
      <c r="H235" s="36">
        <f t="shared" si="49"/>
        <v>30</v>
      </c>
      <c r="I235" s="36">
        <f t="shared" si="50"/>
        <v>3.5999999999999996</v>
      </c>
      <c r="J235" s="36"/>
      <c r="K235" s="36"/>
      <c r="L235" s="36"/>
      <c r="M235" s="36"/>
      <c r="N235" s="36"/>
    </row>
    <row r="236" spans="1:14" s="32" customFormat="1" ht="29.25" customHeight="1" x14ac:dyDescent="0.25">
      <c r="A236" s="36">
        <f t="shared" si="51"/>
        <v>9</v>
      </c>
      <c r="B236" s="199"/>
      <c r="C236" s="199"/>
      <c r="D236" s="64" t="s">
        <v>300</v>
      </c>
      <c r="E236" s="61">
        <v>1</v>
      </c>
      <c r="F236" s="64"/>
      <c r="G236" s="64">
        <v>1</v>
      </c>
      <c r="H236" s="36">
        <f t="shared" si="49"/>
        <v>30</v>
      </c>
      <c r="I236" s="36">
        <f t="shared" si="50"/>
        <v>3.5999999999999996</v>
      </c>
      <c r="J236" s="36"/>
      <c r="K236" s="36"/>
      <c r="L236" s="36"/>
      <c r="M236" s="36"/>
      <c r="N236" s="36"/>
    </row>
    <row r="237" spans="1:14" s="32" customFormat="1" ht="29.25" customHeight="1" x14ac:dyDescent="0.25">
      <c r="A237" s="36">
        <f t="shared" si="51"/>
        <v>10</v>
      </c>
      <c r="B237" s="199"/>
      <c r="C237" s="64" t="s">
        <v>301</v>
      </c>
      <c r="D237" s="64" t="s">
        <v>302</v>
      </c>
      <c r="E237" s="61">
        <v>1</v>
      </c>
      <c r="F237" s="64"/>
      <c r="G237" s="64">
        <v>1</v>
      </c>
      <c r="H237" s="36">
        <f t="shared" si="49"/>
        <v>30</v>
      </c>
      <c r="I237" s="36">
        <f t="shared" si="50"/>
        <v>3.5999999999999996</v>
      </c>
      <c r="J237" s="36"/>
      <c r="K237" s="36"/>
      <c r="L237" s="36"/>
      <c r="M237" s="36"/>
      <c r="N237" s="36"/>
    </row>
    <row r="238" spans="1:14" s="32" customFormat="1" ht="29.25" customHeight="1" x14ac:dyDescent="0.25">
      <c r="A238" s="36">
        <f t="shared" si="51"/>
        <v>11</v>
      </c>
      <c r="B238" s="199"/>
      <c r="C238" s="64" t="s">
        <v>303</v>
      </c>
      <c r="D238" s="64" t="s">
        <v>304</v>
      </c>
      <c r="E238" s="64">
        <v>1</v>
      </c>
      <c r="F238" s="64"/>
      <c r="G238" s="64">
        <v>1</v>
      </c>
      <c r="H238" s="36">
        <f t="shared" si="49"/>
        <v>30</v>
      </c>
      <c r="I238" s="36">
        <f t="shared" si="50"/>
        <v>3.5999999999999996</v>
      </c>
      <c r="J238" s="36"/>
      <c r="K238" s="36"/>
      <c r="L238" s="36"/>
      <c r="M238" s="36"/>
      <c r="N238" s="36"/>
    </row>
    <row r="239" spans="1:14" s="32" customFormat="1" ht="29.25" customHeight="1" x14ac:dyDescent="0.25">
      <c r="A239" s="36">
        <f t="shared" si="51"/>
        <v>12</v>
      </c>
      <c r="B239" s="199"/>
      <c r="C239" s="199" t="s">
        <v>305</v>
      </c>
      <c r="D239" s="64" t="s">
        <v>306</v>
      </c>
      <c r="E239" s="61">
        <v>1</v>
      </c>
      <c r="F239" s="64"/>
      <c r="G239" s="64">
        <v>1</v>
      </c>
      <c r="H239" s="36">
        <f t="shared" si="49"/>
        <v>30</v>
      </c>
      <c r="I239" s="36">
        <f t="shared" si="50"/>
        <v>3.5999999999999996</v>
      </c>
      <c r="J239" s="36"/>
      <c r="K239" s="36"/>
      <c r="L239" s="36"/>
      <c r="M239" s="36"/>
      <c r="N239" s="36"/>
    </row>
    <row r="240" spans="1:14" s="32" customFormat="1" ht="29.25" customHeight="1" x14ac:dyDescent="0.25">
      <c r="A240" s="36">
        <f t="shared" si="51"/>
        <v>13</v>
      </c>
      <c r="B240" s="199"/>
      <c r="C240" s="199"/>
      <c r="D240" s="64" t="s">
        <v>307</v>
      </c>
      <c r="E240" s="61">
        <v>1</v>
      </c>
      <c r="F240" s="64"/>
      <c r="G240" s="64">
        <v>1</v>
      </c>
      <c r="H240" s="36">
        <f t="shared" si="49"/>
        <v>30</v>
      </c>
      <c r="I240" s="36">
        <f t="shared" si="50"/>
        <v>3.5999999999999996</v>
      </c>
      <c r="J240" s="36"/>
      <c r="K240" s="36"/>
      <c r="L240" s="36"/>
      <c r="M240" s="36"/>
      <c r="N240" s="36"/>
    </row>
    <row r="241" spans="1:14" s="32" customFormat="1" ht="29.25" customHeight="1" x14ac:dyDescent="0.25">
      <c r="A241" s="204" t="s">
        <v>63</v>
      </c>
      <c r="B241" s="204"/>
      <c r="C241" s="67">
        <v>8</v>
      </c>
      <c r="D241" s="67">
        <v>13</v>
      </c>
      <c r="E241" s="67">
        <f>SUM(E228:E240)</f>
        <v>13</v>
      </c>
      <c r="F241" s="67">
        <f>SUM(F228:F240)</f>
        <v>0</v>
      </c>
      <c r="G241" s="67">
        <f>SUM(G228:G240)</f>
        <v>13</v>
      </c>
      <c r="H241" s="67">
        <f t="shared" ref="H241:I241" si="52">SUM(H228:H240)</f>
        <v>390</v>
      </c>
      <c r="I241" s="50">
        <f t="shared" si="52"/>
        <v>46.800000000000011</v>
      </c>
      <c r="J241" s="36"/>
      <c r="K241" s="36"/>
      <c r="L241" s="36"/>
      <c r="M241" s="36"/>
      <c r="N241" s="36"/>
    </row>
    <row r="242" spans="1:14" s="32" customFormat="1" ht="29.25" customHeight="1" x14ac:dyDescent="0.25">
      <c r="A242" s="204" t="s">
        <v>222</v>
      </c>
      <c r="B242" s="204"/>
      <c r="C242" s="67">
        <f>+C241+C227+C219</f>
        <v>18</v>
      </c>
      <c r="D242" s="67">
        <f t="shared" ref="D242:G242" si="53">+D241+D227+D219</f>
        <v>25</v>
      </c>
      <c r="E242" s="67">
        <f t="shared" si="53"/>
        <v>25</v>
      </c>
      <c r="F242" s="67">
        <f t="shared" si="53"/>
        <v>0</v>
      </c>
      <c r="G242" s="67">
        <f t="shared" si="53"/>
        <v>25</v>
      </c>
      <c r="H242" s="67">
        <f>+H241+H227+H219</f>
        <v>750</v>
      </c>
      <c r="I242" s="50">
        <f>+I241+I227+I219</f>
        <v>90.000000000000014</v>
      </c>
      <c r="J242" s="36"/>
      <c r="K242" s="36"/>
      <c r="L242" s="36"/>
      <c r="M242" s="36"/>
      <c r="N242" s="36"/>
    </row>
    <row r="243" spans="1:14" x14ac:dyDescent="0.3">
      <c r="A243" s="204" t="s">
        <v>348</v>
      </c>
      <c r="B243" s="204"/>
      <c r="C243" s="76">
        <f>+C242+C208+C153+C171</f>
        <v>95</v>
      </c>
      <c r="D243" s="76">
        <f t="shared" ref="D243:N243" si="54">+D242+D208+D153+D171</f>
        <v>193</v>
      </c>
      <c r="E243" s="76">
        <f>+E242+E208+E171+E153</f>
        <v>193</v>
      </c>
      <c r="F243" s="76">
        <f t="shared" si="54"/>
        <v>97</v>
      </c>
      <c r="G243" s="76">
        <f t="shared" si="54"/>
        <v>96</v>
      </c>
      <c r="H243" s="76">
        <f t="shared" si="54"/>
        <v>2992</v>
      </c>
      <c r="I243" s="50">
        <f t="shared" si="54"/>
        <v>456.18999999999994</v>
      </c>
      <c r="J243" s="76">
        <f t="shared" si="54"/>
        <v>4</v>
      </c>
      <c r="K243" s="76">
        <f t="shared" si="54"/>
        <v>4</v>
      </c>
      <c r="L243" s="76">
        <f t="shared" si="54"/>
        <v>15</v>
      </c>
      <c r="M243" s="76">
        <f t="shared" si="54"/>
        <v>120</v>
      </c>
      <c r="N243" s="50">
        <f t="shared" si="54"/>
        <v>62.3</v>
      </c>
    </row>
  </sheetData>
  <mergeCells count="126">
    <mergeCell ref="C163:C165"/>
    <mergeCell ref="C166:C169"/>
    <mergeCell ref="B155:N155"/>
    <mergeCell ref="F6:G6"/>
    <mergeCell ref="B8:B11"/>
    <mergeCell ref="A12:B12"/>
    <mergeCell ref="B13:B18"/>
    <mergeCell ref="C15:C16"/>
    <mergeCell ref="A2:N2"/>
    <mergeCell ref="A3:N3"/>
    <mergeCell ref="A5:A7"/>
    <mergeCell ref="B5:B7"/>
    <mergeCell ref="C5:G5"/>
    <mergeCell ref="H5:I6"/>
    <mergeCell ref="J5:L6"/>
    <mergeCell ref="M5:N6"/>
    <mergeCell ref="C6:C7"/>
    <mergeCell ref="D6:D7"/>
    <mergeCell ref="A19:B19"/>
    <mergeCell ref="B20:B34"/>
    <mergeCell ref="C20:C22"/>
    <mergeCell ref="C26:C34"/>
    <mergeCell ref="B35:B57"/>
    <mergeCell ref="C35:C45"/>
    <mergeCell ref="C46:C49"/>
    <mergeCell ref="C50:C56"/>
    <mergeCell ref="E6:E7"/>
    <mergeCell ref="B76:B84"/>
    <mergeCell ref="C76:C79"/>
    <mergeCell ref="C80:C84"/>
    <mergeCell ref="A85:B85"/>
    <mergeCell ref="B86:B93"/>
    <mergeCell ref="C90:C93"/>
    <mergeCell ref="B58:B75"/>
    <mergeCell ref="C58:C60"/>
    <mergeCell ref="C62:C68"/>
    <mergeCell ref="C69:C70"/>
    <mergeCell ref="C71:C73"/>
    <mergeCell ref="C74:C75"/>
    <mergeCell ref="A94:B94"/>
    <mergeCell ref="B95:B100"/>
    <mergeCell ref="C98:C100"/>
    <mergeCell ref="A101:B101"/>
    <mergeCell ref="B102:B116"/>
    <mergeCell ref="C102:C104"/>
    <mergeCell ref="C105:C107"/>
    <mergeCell ref="C108:C109"/>
    <mergeCell ref="C110:C111"/>
    <mergeCell ref="C113:C114"/>
    <mergeCell ref="B132:B149"/>
    <mergeCell ref="C132:C138"/>
    <mergeCell ref="C139:C140"/>
    <mergeCell ref="C141:C145"/>
    <mergeCell ref="C146:C147"/>
    <mergeCell ref="A150:B150"/>
    <mergeCell ref="C115:C116"/>
    <mergeCell ref="A117:B117"/>
    <mergeCell ref="B118:B130"/>
    <mergeCell ref="C119:C123"/>
    <mergeCell ref="C124:C129"/>
    <mergeCell ref="A131:B131"/>
    <mergeCell ref="A152:B152"/>
    <mergeCell ref="A153:B153"/>
    <mergeCell ref="B173:N173"/>
    <mergeCell ref="A175:A177"/>
    <mergeCell ref="B175:B177"/>
    <mergeCell ref="C175:G175"/>
    <mergeCell ref="H175:I176"/>
    <mergeCell ref="J175:L176"/>
    <mergeCell ref="M175:N176"/>
    <mergeCell ref="C176:C177"/>
    <mergeCell ref="A156:A158"/>
    <mergeCell ref="B156:B158"/>
    <mergeCell ref="C156:G156"/>
    <mergeCell ref="H156:I157"/>
    <mergeCell ref="J156:L157"/>
    <mergeCell ref="M156:N157"/>
    <mergeCell ref="C157:C158"/>
    <mergeCell ref="D157:D158"/>
    <mergeCell ref="E157:E158"/>
    <mergeCell ref="F157:G157"/>
    <mergeCell ref="B159:B169"/>
    <mergeCell ref="A170:B170"/>
    <mergeCell ref="A171:B171"/>
    <mergeCell ref="C159:C162"/>
    <mergeCell ref="A185:B185"/>
    <mergeCell ref="B186:B189"/>
    <mergeCell ref="C186:C187"/>
    <mergeCell ref="A190:B190"/>
    <mergeCell ref="A192:B192"/>
    <mergeCell ref="B193:B200"/>
    <mergeCell ref="D176:D177"/>
    <mergeCell ref="E176:E177"/>
    <mergeCell ref="F176:G176"/>
    <mergeCell ref="B178:B184"/>
    <mergeCell ref="C179:C180"/>
    <mergeCell ref="C183:C184"/>
    <mergeCell ref="M211:N212"/>
    <mergeCell ref="C212:C213"/>
    <mergeCell ref="D212:D213"/>
    <mergeCell ref="E212:E213"/>
    <mergeCell ref="F212:G212"/>
    <mergeCell ref="B214:B218"/>
    <mergeCell ref="C215:C216"/>
    <mergeCell ref="C217:C218"/>
    <mergeCell ref="A201:B201"/>
    <mergeCell ref="B202:B206"/>
    <mergeCell ref="A207:B207"/>
    <mergeCell ref="A208:B208"/>
    <mergeCell ref="B210:N210"/>
    <mergeCell ref="A211:A213"/>
    <mergeCell ref="B211:B213"/>
    <mergeCell ref="C211:G211"/>
    <mergeCell ref="H211:I212"/>
    <mergeCell ref="J211:L212"/>
    <mergeCell ref="A241:B241"/>
    <mergeCell ref="A242:B242"/>
    <mergeCell ref="A243:B243"/>
    <mergeCell ref="A219:B219"/>
    <mergeCell ref="B220:B226"/>
    <mergeCell ref="A227:B227"/>
    <mergeCell ref="B228:B240"/>
    <mergeCell ref="C230:C232"/>
    <mergeCell ref="C233:C234"/>
    <mergeCell ref="C235:C236"/>
    <mergeCell ref="C239:C240"/>
  </mergeCells>
  <conditionalFormatting sqref="C8:C11 E8:G11 B118">
    <cfRule type="cellIs" dxfId="307" priority="32" operator="equal">
      <formula>0</formula>
    </cfRule>
  </conditionalFormatting>
  <conditionalFormatting sqref="B8:B11">
    <cfRule type="cellIs" dxfId="306" priority="33" operator="equal">
      <formula>0</formula>
    </cfRule>
  </conditionalFormatting>
  <conditionalFormatting sqref="B132">
    <cfRule type="cellIs" dxfId="305" priority="22" operator="equal">
      <formula>0</formula>
    </cfRule>
  </conditionalFormatting>
  <conditionalFormatting sqref="B173">
    <cfRule type="cellIs" dxfId="304" priority="19" operator="equal">
      <formula>0</formula>
    </cfRule>
  </conditionalFormatting>
  <conditionalFormatting sqref="D8">
    <cfRule type="cellIs" dxfId="303" priority="31" operator="equal">
      <formula>0</formula>
    </cfRule>
  </conditionalFormatting>
  <conditionalFormatting sqref="D9:D11">
    <cfRule type="cellIs" dxfId="302" priority="30" operator="equal">
      <formula>0</formula>
    </cfRule>
  </conditionalFormatting>
  <conditionalFormatting sqref="J8">
    <cfRule type="cellIs" dxfId="301" priority="29" operator="equal">
      <formula>0</formula>
    </cfRule>
  </conditionalFormatting>
  <conditionalFormatting sqref="C13:C15 C17:C18 B13:B18 D13:D18 F13:G18">
    <cfRule type="cellIs" dxfId="300" priority="28" operator="equal">
      <formula>0</formula>
    </cfRule>
  </conditionalFormatting>
  <conditionalFormatting sqref="B20">
    <cfRule type="cellIs" dxfId="299" priority="27" operator="equal">
      <formula>0</formula>
    </cfRule>
  </conditionalFormatting>
  <conditionalFormatting sqref="B102 E102:G116">
    <cfRule type="cellIs" dxfId="298" priority="24" operator="equal">
      <formula>0</formula>
    </cfRule>
  </conditionalFormatting>
  <conditionalFormatting sqref="E119:G130">
    <cfRule type="cellIs" dxfId="297" priority="23" operator="equal">
      <formula>0</formula>
    </cfRule>
  </conditionalFormatting>
  <conditionalFormatting sqref="B86">
    <cfRule type="cellIs" dxfId="296" priority="26" operator="equal">
      <formula>0</formula>
    </cfRule>
  </conditionalFormatting>
  <conditionalFormatting sqref="B95:B100 C96:C97 J95:J97 D98:G100 E95:G97">
    <cfRule type="cellIs" dxfId="295" priority="25" operator="equal">
      <formula>0</formula>
    </cfRule>
  </conditionalFormatting>
  <conditionalFormatting sqref="E13:E18">
    <cfRule type="cellIs" dxfId="294" priority="21" operator="equal">
      <formula>0</formula>
    </cfRule>
  </conditionalFormatting>
  <conditionalFormatting sqref="A3">
    <cfRule type="cellIs" dxfId="293" priority="20" operator="equal">
      <formula>0</formula>
    </cfRule>
  </conditionalFormatting>
  <conditionalFormatting sqref="E20:E84">
    <cfRule type="cellIs" dxfId="292" priority="16" operator="equal">
      <formula>0</formula>
    </cfRule>
  </conditionalFormatting>
  <conditionalFormatting sqref="C226">
    <cfRule type="cellIs" dxfId="291" priority="18" stopIfTrue="1" operator="equal">
      <formula>0</formula>
    </cfRule>
  </conditionalFormatting>
  <conditionalFormatting sqref="B35">
    <cfRule type="cellIs" dxfId="290" priority="17" operator="equal">
      <formula>0</formula>
    </cfRule>
  </conditionalFormatting>
  <conditionalFormatting sqref="E86:G93">
    <cfRule type="cellIs" dxfId="289" priority="15" operator="equal">
      <formula>0</formula>
    </cfRule>
  </conditionalFormatting>
  <conditionalFormatting sqref="E132:G149">
    <cfRule type="cellIs" dxfId="288" priority="14" operator="equal">
      <formula>0</formula>
    </cfRule>
  </conditionalFormatting>
  <conditionalFormatting sqref="B151:I151">
    <cfRule type="cellIs" dxfId="287" priority="13" operator="equal">
      <formula>0</formula>
    </cfRule>
  </conditionalFormatting>
  <conditionalFormatting sqref="F20:G84">
    <cfRule type="cellIs" dxfId="286" priority="12" operator="equal">
      <formula>0</formula>
    </cfRule>
  </conditionalFormatting>
  <conditionalFormatting sqref="C61 C63:C67 C72 C50 C35 C47:C48 C20 C24:C26 C57">
    <cfRule type="cellIs" dxfId="285" priority="11" operator="equal">
      <formula>0</formula>
    </cfRule>
  </conditionalFormatting>
  <conditionalFormatting sqref="J98:J100">
    <cfRule type="cellIs" dxfId="284" priority="10" operator="equal">
      <formula>0</formula>
    </cfRule>
  </conditionalFormatting>
  <conditionalFormatting sqref="C108:C109 C102:C105 C112 C115:C116">
    <cfRule type="cellIs" dxfId="283" priority="9" operator="equal">
      <formula>0</formula>
    </cfRule>
  </conditionalFormatting>
  <conditionalFormatting sqref="C130 C124 C118:C119">
    <cfRule type="cellIs" dxfId="282" priority="8" operator="equal">
      <formula>0</formula>
    </cfRule>
  </conditionalFormatting>
  <conditionalFormatting sqref="C148:C149 C132">
    <cfRule type="cellIs" dxfId="281" priority="7" operator="equal">
      <formula>0</formula>
    </cfRule>
  </conditionalFormatting>
  <conditionalFormatting sqref="D20:D84">
    <cfRule type="cellIs" dxfId="280" priority="6" operator="equal">
      <formula>0</formula>
    </cfRule>
  </conditionalFormatting>
  <conditionalFormatting sqref="D86:D93">
    <cfRule type="cellIs" dxfId="279" priority="5" operator="equal">
      <formula>0</formula>
    </cfRule>
  </conditionalFormatting>
  <conditionalFormatting sqref="D95:D97">
    <cfRule type="cellIs" dxfId="278" priority="4" operator="equal">
      <formula>0</formula>
    </cfRule>
  </conditionalFormatting>
  <conditionalFormatting sqref="D102:D116">
    <cfRule type="cellIs" dxfId="277" priority="3" operator="equal">
      <formula>0</formula>
    </cfRule>
  </conditionalFormatting>
  <conditionalFormatting sqref="D118:D130">
    <cfRule type="cellIs" dxfId="276" priority="2" operator="equal">
      <formula>0</formula>
    </cfRule>
  </conditionalFormatting>
  <conditionalFormatting sqref="D132:D149">
    <cfRule type="cellIs" dxfId="275" priority="1" operator="equal">
      <formula>0</formula>
    </cfRule>
  </conditionalFormatting>
  <pageMargins left="0.7" right="0.7" top="0.75" bottom="0.75" header="0.3" footer="0.3"/>
  <pageSetup paperSize="9" orientation="portrait" r:id="rId1"/>
  <ignoredErrors>
    <ignoredError sqref="H219:I219 H227:I227 E24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65"/>
  <sheetViews>
    <sheetView showZeros="0" view="pageBreakPreview" topLeftCell="A55" zoomScaleNormal="70" zoomScaleSheetLayoutView="100" workbookViewId="0">
      <selection activeCell="C8" sqref="C8:C10"/>
    </sheetView>
  </sheetViews>
  <sheetFormatPr defaultRowHeight="19.5" customHeight="1" x14ac:dyDescent="0.25"/>
  <cols>
    <col min="1" max="1" width="4.42578125" style="92" customWidth="1"/>
    <col min="2" max="2" width="16.7109375" style="92" customWidth="1"/>
    <col min="3" max="3" width="25" style="92" customWidth="1"/>
    <col min="4" max="4" width="37.42578125" style="92" customWidth="1"/>
    <col min="5" max="5" width="14.140625" style="92" customWidth="1"/>
    <col min="6" max="7" width="15.85546875" style="92" customWidth="1"/>
    <col min="8" max="8" width="28" style="92" customWidth="1"/>
    <col min="9" max="9" width="32.5703125" style="92" customWidth="1"/>
    <col min="10" max="10" width="15.42578125" style="92" customWidth="1"/>
    <col min="11" max="11" width="25.42578125" style="92" customWidth="1"/>
    <col min="12" max="12" width="14" style="92" customWidth="1"/>
    <col min="13" max="13" width="9.140625" style="92"/>
    <col min="14" max="14" width="14.7109375" style="92" customWidth="1"/>
    <col min="15" max="16384" width="9.140625" style="92"/>
  </cols>
  <sheetData>
    <row r="1" spans="1:9" ht="19.5" customHeight="1" x14ac:dyDescent="0.25">
      <c r="D1" s="93"/>
      <c r="E1" s="93"/>
      <c r="F1" s="93"/>
      <c r="G1" s="93"/>
    </row>
    <row r="2" spans="1:9" ht="57.75" customHeight="1" x14ac:dyDescent="0.25">
      <c r="A2" s="293" t="s">
        <v>376</v>
      </c>
      <c r="B2" s="293"/>
      <c r="C2" s="293"/>
      <c r="D2" s="293"/>
      <c r="E2" s="293"/>
      <c r="F2" s="293"/>
      <c r="G2" s="293"/>
      <c r="H2" s="293"/>
    </row>
    <row r="3" spans="1:9" ht="19.5" customHeight="1" x14ac:dyDescent="0.25">
      <c r="D3" s="93"/>
      <c r="E3" s="93"/>
      <c r="F3" s="93"/>
      <c r="G3" s="93"/>
    </row>
    <row r="4" spans="1:9" ht="15.75" x14ac:dyDescent="0.25">
      <c r="A4" s="294" t="s">
        <v>377</v>
      </c>
      <c r="B4" s="294"/>
      <c r="C4" s="294"/>
      <c r="D4" s="294"/>
      <c r="E4" s="294"/>
      <c r="F4" s="294"/>
      <c r="G4" s="294"/>
      <c r="H4" s="294"/>
    </row>
    <row r="5" spans="1:9" s="93" customFormat="1" ht="19.5" customHeight="1" x14ac:dyDescent="0.25">
      <c r="A5" s="214" t="s">
        <v>378</v>
      </c>
      <c r="B5" s="214"/>
      <c r="C5" s="214"/>
      <c r="D5" s="214"/>
      <c r="E5" s="214"/>
      <c r="F5" s="214"/>
      <c r="G5" s="214"/>
      <c r="H5" s="214"/>
      <c r="I5" s="336"/>
    </row>
    <row r="6" spans="1:9" s="93" customFormat="1" ht="24.75" customHeight="1" x14ac:dyDescent="0.25">
      <c r="A6" s="237" t="s">
        <v>1627</v>
      </c>
      <c r="B6" s="237" t="s">
        <v>1640</v>
      </c>
      <c r="C6" s="215" t="s">
        <v>379</v>
      </c>
      <c r="D6" s="215" t="s">
        <v>380</v>
      </c>
      <c r="E6" s="215" t="s">
        <v>2</v>
      </c>
      <c r="F6" s="224" t="s">
        <v>381</v>
      </c>
      <c r="G6" s="283"/>
      <c r="H6" s="225"/>
      <c r="I6" s="336"/>
    </row>
    <row r="7" spans="1:9" s="93" customFormat="1" ht="80.25" customHeight="1" x14ac:dyDescent="0.25">
      <c r="A7" s="239"/>
      <c r="B7" s="239"/>
      <c r="C7" s="215"/>
      <c r="D7" s="215"/>
      <c r="E7" s="215"/>
      <c r="F7" s="148" t="s">
        <v>382</v>
      </c>
      <c r="G7" s="148" t="s">
        <v>383</v>
      </c>
      <c r="H7" s="148" t="s">
        <v>384</v>
      </c>
    </row>
    <row r="8" spans="1:9" ht="19.5" customHeight="1" x14ac:dyDescent="0.25">
      <c r="A8" s="221">
        <v>1</v>
      </c>
      <c r="B8" s="257" t="s">
        <v>385</v>
      </c>
      <c r="C8" s="220" t="s">
        <v>386</v>
      </c>
      <c r="D8" s="141" t="s">
        <v>387</v>
      </c>
      <c r="E8" s="141">
        <f>+F8+G8</f>
        <v>1</v>
      </c>
      <c r="F8" s="141"/>
      <c r="G8" s="141">
        <v>1</v>
      </c>
      <c r="H8" s="147"/>
    </row>
    <row r="9" spans="1:9" ht="19.5" customHeight="1" x14ac:dyDescent="0.25">
      <c r="A9" s="222"/>
      <c r="B9" s="257"/>
      <c r="C9" s="220"/>
      <c r="D9" s="141" t="s">
        <v>388</v>
      </c>
      <c r="E9" s="141">
        <f t="shared" ref="E9:E36" si="0">+F9+G9</f>
        <v>1</v>
      </c>
      <c r="F9" s="141">
        <v>1</v>
      </c>
      <c r="G9" s="141"/>
      <c r="H9" s="147"/>
    </row>
    <row r="10" spans="1:9" ht="19.5" customHeight="1" x14ac:dyDescent="0.25">
      <c r="A10" s="222"/>
      <c r="B10" s="257"/>
      <c r="C10" s="220"/>
      <c r="D10" s="141" t="s">
        <v>389</v>
      </c>
      <c r="E10" s="141">
        <f t="shared" si="0"/>
        <v>1</v>
      </c>
      <c r="F10" s="141">
        <v>1</v>
      </c>
      <c r="G10" s="141"/>
      <c r="H10" s="147"/>
    </row>
    <row r="11" spans="1:9" ht="19.5" customHeight="1" x14ac:dyDescent="0.25">
      <c r="A11" s="222"/>
      <c r="B11" s="257"/>
      <c r="C11" s="141" t="s">
        <v>390</v>
      </c>
      <c r="D11" s="141" t="s">
        <v>391</v>
      </c>
      <c r="E11" s="141">
        <f t="shared" si="0"/>
        <v>1</v>
      </c>
      <c r="F11" s="141">
        <v>1</v>
      </c>
      <c r="G11" s="141"/>
      <c r="H11" s="147"/>
    </row>
    <row r="12" spans="1:9" ht="19.5" customHeight="1" x14ac:dyDescent="0.25">
      <c r="A12" s="223"/>
      <c r="B12" s="257"/>
      <c r="C12" s="141" t="s">
        <v>392</v>
      </c>
      <c r="D12" s="141" t="s">
        <v>393</v>
      </c>
      <c r="E12" s="141">
        <f t="shared" si="0"/>
        <v>1</v>
      </c>
      <c r="F12" s="141">
        <v>1</v>
      </c>
      <c r="G12" s="141"/>
      <c r="H12" s="147"/>
    </row>
    <row r="13" spans="1:9" ht="19.5" customHeight="1" x14ac:dyDescent="0.25">
      <c r="A13" s="252" t="s">
        <v>394</v>
      </c>
      <c r="B13" s="253"/>
      <c r="C13" s="142">
        <v>3</v>
      </c>
      <c r="D13" s="142">
        <v>5</v>
      </c>
      <c r="E13" s="142">
        <f>SUM(E8:E12)</f>
        <v>5</v>
      </c>
      <c r="F13" s="142">
        <f>SUM(F8:F12)</f>
        <v>4</v>
      </c>
      <c r="G13" s="142">
        <f>SUM(G8:G12)</f>
        <v>1</v>
      </c>
      <c r="H13" s="147"/>
    </row>
    <row r="14" spans="1:9" ht="19.5" customHeight="1" x14ac:dyDescent="0.25">
      <c r="A14" s="221">
        <v>2</v>
      </c>
      <c r="B14" s="254" t="s">
        <v>395</v>
      </c>
      <c r="C14" s="141" t="s">
        <v>396</v>
      </c>
      <c r="D14" s="141" t="s">
        <v>397</v>
      </c>
      <c r="E14" s="141">
        <f t="shared" si="0"/>
        <v>1</v>
      </c>
      <c r="F14" s="141">
        <v>1</v>
      </c>
      <c r="G14" s="141"/>
      <c r="H14" s="147"/>
    </row>
    <row r="15" spans="1:9" ht="19.5" customHeight="1" x14ac:dyDescent="0.25">
      <c r="A15" s="222"/>
      <c r="B15" s="255"/>
      <c r="C15" s="141" t="s">
        <v>398</v>
      </c>
      <c r="D15" s="141" t="s">
        <v>399</v>
      </c>
      <c r="E15" s="141">
        <f t="shared" si="0"/>
        <v>1</v>
      </c>
      <c r="F15" s="141">
        <v>1</v>
      </c>
      <c r="G15" s="141"/>
      <c r="H15" s="147"/>
    </row>
    <row r="16" spans="1:9" ht="19.5" customHeight="1" x14ac:dyDescent="0.25">
      <c r="A16" s="222"/>
      <c r="B16" s="255"/>
      <c r="C16" s="141" t="s">
        <v>400</v>
      </c>
      <c r="D16" s="141" t="s">
        <v>401</v>
      </c>
      <c r="E16" s="141">
        <f t="shared" si="0"/>
        <v>1</v>
      </c>
      <c r="F16" s="141">
        <v>1</v>
      </c>
      <c r="G16" s="141"/>
      <c r="H16" s="147"/>
    </row>
    <row r="17" spans="1:8" ht="19.5" customHeight="1" x14ac:dyDescent="0.25">
      <c r="A17" s="222"/>
      <c r="B17" s="255"/>
      <c r="C17" s="141" t="s">
        <v>402</v>
      </c>
      <c r="D17" s="141" t="s">
        <v>403</v>
      </c>
      <c r="E17" s="141">
        <f t="shared" si="0"/>
        <v>1</v>
      </c>
      <c r="F17" s="141">
        <v>1</v>
      </c>
      <c r="G17" s="141"/>
      <c r="H17" s="147"/>
    </row>
    <row r="18" spans="1:8" ht="19.5" customHeight="1" x14ac:dyDescent="0.25">
      <c r="A18" s="222"/>
      <c r="B18" s="255"/>
      <c r="C18" s="141" t="s">
        <v>404</v>
      </c>
      <c r="D18" s="141" t="s">
        <v>405</v>
      </c>
      <c r="E18" s="141">
        <f t="shared" si="0"/>
        <v>1</v>
      </c>
      <c r="F18" s="141">
        <v>1</v>
      </c>
      <c r="G18" s="141"/>
      <c r="H18" s="147"/>
    </row>
    <row r="19" spans="1:8" ht="19.5" customHeight="1" x14ac:dyDescent="0.25">
      <c r="A19" s="222"/>
      <c r="B19" s="255"/>
      <c r="C19" s="141" t="s">
        <v>406</v>
      </c>
      <c r="D19" s="141" t="s">
        <v>407</v>
      </c>
      <c r="E19" s="141">
        <f t="shared" si="0"/>
        <v>1</v>
      </c>
      <c r="F19" s="141">
        <v>1</v>
      </c>
      <c r="G19" s="141"/>
      <c r="H19" s="147"/>
    </row>
    <row r="20" spans="1:8" ht="19.5" customHeight="1" x14ac:dyDescent="0.25">
      <c r="A20" s="222"/>
      <c r="B20" s="255"/>
      <c r="C20" s="141" t="s">
        <v>408</v>
      </c>
      <c r="D20" s="141" t="s">
        <v>409</v>
      </c>
      <c r="E20" s="141">
        <f t="shared" si="0"/>
        <v>1</v>
      </c>
      <c r="F20" s="141">
        <v>1</v>
      </c>
      <c r="G20" s="141"/>
      <c r="H20" s="147"/>
    </row>
    <row r="21" spans="1:8" ht="19.5" customHeight="1" x14ac:dyDescent="0.25">
      <c r="A21" s="222"/>
      <c r="B21" s="255"/>
      <c r="C21" s="141" t="s">
        <v>398</v>
      </c>
      <c r="D21" s="141" t="s">
        <v>410</v>
      </c>
      <c r="E21" s="141">
        <f t="shared" si="0"/>
        <v>1</v>
      </c>
      <c r="F21" s="141">
        <v>1</v>
      </c>
      <c r="G21" s="141"/>
      <c r="H21" s="147"/>
    </row>
    <row r="22" spans="1:8" ht="19.5" customHeight="1" x14ac:dyDescent="0.25">
      <c r="A22" s="222"/>
      <c r="B22" s="255"/>
      <c r="C22" s="141" t="s">
        <v>411</v>
      </c>
      <c r="D22" s="141" t="s">
        <v>412</v>
      </c>
      <c r="E22" s="141">
        <f t="shared" si="0"/>
        <v>1</v>
      </c>
      <c r="F22" s="141">
        <v>1</v>
      </c>
      <c r="G22" s="141"/>
      <c r="H22" s="147"/>
    </row>
    <row r="23" spans="1:8" ht="19.5" customHeight="1" x14ac:dyDescent="0.25">
      <c r="A23" s="222"/>
      <c r="B23" s="255"/>
      <c r="C23" s="141" t="s">
        <v>400</v>
      </c>
      <c r="D23" s="141" t="s">
        <v>413</v>
      </c>
      <c r="E23" s="141">
        <f>+F23+G23</f>
        <v>1</v>
      </c>
      <c r="F23" s="141">
        <v>1</v>
      </c>
      <c r="G23" s="141"/>
      <c r="H23" s="147"/>
    </row>
    <row r="24" spans="1:8" ht="19.5" customHeight="1" x14ac:dyDescent="0.25">
      <c r="A24" s="222"/>
      <c r="B24" s="255"/>
      <c r="C24" s="220" t="s">
        <v>414</v>
      </c>
      <c r="D24" s="98" t="s">
        <v>415</v>
      </c>
      <c r="E24" s="141">
        <v>1</v>
      </c>
      <c r="F24" s="141"/>
      <c r="G24" s="141">
        <v>1</v>
      </c>
      <c r="H24" s="147"/>
    </row>
    <row r="25" spans="1:8" ht="19.5" customHeight="1" x14ac:dyDescent="0.25">
      <c r="A25" s="222"/>
      <c r="B25" s="255"/>
      <c r="C25" s="220"/>
      <c r="D25" s="141" t="s">
        <v>416</v>
      </c>
      <c r="E25" s="141">
        <f>+F25+G25</f>
        <v>1</v>
      </c>
      <c r="F25" s="141">
        <v>1</v>
      </c>
      <c r="G25" s="141"/>
      <c r="H25" s="147"/>
    </row>
    <row r="26" spans="1:8" ht="19.5" customHeight="1" x14ac:dyDescent="0.25">
      <c r="A26" s="223"/>
      <c r="B26" s="256"/>
      <c r="C26" s="220"/>
      <c r="D26" s="141" t="s">
        <v>417</v>
      </c>
      <c r="E26" s="141">
        <v>1</v>
      </c>
      <c r="F26" s="147">
        <v>1</v>
      </c>
      <c r="G26" s="147"/>
      <c r="H26" s="147"/>
    </row>
    <row r="27" spans="1:8" ht="19.5" customHeight="1" x14ac:dyDescent="0.25">
      <c r="A27" s="252" t="s">
        <v>394</v>
      </c>
      <c r="B27" s="253"/>
      <c r="C27" s="142">
        <v>9</v>
      </c>
      <c r="D27" s="142">
        <v>13</v>
      </c>
      <c r="E27" s="142">
        <f>SUM(E14:E26)</f>
        <v>13</v>
      </c>
      <c r="F27" s="142">
        <f>SUM(F14:F26)</f>
        <v>12</v>
      </c>
      <c r="G27" s="142">
        <f>SUM(G14:G26)</f>
        <v>1</v>
      </c>
      <c r="H27" s="147"/>
    </row>
    <row r="28" spans="1:8" ht="19.5" customHeight="1" x14ac:dyDescent="0.25">
      <c r="A28" s="221">
        <v>3</v>
      </c>
      <c r="B28" s="259" t="s">
        <v>418</v>
      </c>
      <c r="C28" s="147" t="s">
        <v>419</v>
      </c>
      <c r="D28" s="147" t="s">
        <v>420</v>
      </c>
      <c r="E28" s="141">
        <f t="shared" si="0"/>
        <v>1</v>
      </c>
      <c r="F28" s="147"/>
      <c r="G28" s="147">
        <v>1</v>
      </c>
      <c r="H28" s="147"/>
    </row>
    <row r="29" spans="1:8" ht="19.5" customHeight="1" x14ac:dyDescent="0.25">
      <c r="A29" s="222"/>
      <c r="B29" s="259"/>
      <c r="C29" s="227" t="s">
        <v>421</v>
      </c>
      <c r="D29" s="147" t="s">
        <v>422</v>
      </c>
      <c r="E29" s="141">
        <f t="shared" si="0"/>
        <v>1</v>
      </c>
      <c r="F29" s="145">
        <v>1</v>
      </c>
      <c r="G29" s="147"/>
      <c r="H29" s="147"/>
    </row>
    <row r="30" spans="1:8" ht="19.5" customHeight="1" x14ac:dyDescent="0.25">
      <c r="A30" s="222"/>
      <c r="B30" s="259"/>
      <c r="C30" s="227"/>
      <c r="D30" s="147" t="s">
        <v>423</v>
      </c>
      <c r="E30" s="141">
        <f t="shared" si="0"/>
        <v>1</v>
      </c>
      <c r="F30" s="145">
        <v>1</v>
      </c>
      <c r="G30" s="147"/>
      <c r="H30" s="147"/>
    </row>
    <row r="31" spans="1:8" ht="19.5" customHeight="1" x14ac:dyDescent="0.25">
      <c r="A31" s="222"/>
      <c r="B31" s="259"/>
      <c r="C31" s="227"/>
      <c r="D31" s="147" t="s">
        <v>424</v>
      </c>
      <c r="E31" s="141">
        <f t="shared" si="0"/>
        <v>1</v>
      </c>
      <c r="F31" s="145">
        <v>1</v>
      </c>
      <c r="G31" s="147"/>
      <c r="H31" s="147"/>
    </row>
    <row r="32" spans="1:8" ht="19.5" customHeight="1" x14ac:dyDescent="0.25">
      <c r="A32" s="222"/>
      <c r="B32" s="259"/>
      <c r="C32" s="227"/>
      <c r="D32" s="147" t="s">
        <v>425</v>
      </c>
      <c r="E32" s="141">
        <f t="shared" si="0"/>
        <v>1</v>
      </c>
      <c r="F32" s="145">
        <v>1</v>
      </c>
      <c r="G32" s="147"/>
      <c r="H32" s="147"/>
    </row>
    <row r="33" spans="1:8" ht="19.5" customHeight="1" x14ac:dyDescent="0.25">
      <c r="A33" s="222"/>
      <c r="B33" s="259"/>
      <c r="C33" s="227"/>
      <c r="D33" s="147" t="s">
        <v>426</v>
      </c>
      <c r="E33" s="141">
        <f t="shared" si="0"/>
        <v>1</v>
      </c>
      <c r="F33" s="145">
        <v>1</v>
      </c>
      <c r="G33" s="147"/>
      <c r="H33" s="147"/>
    </row>
    <row r="34" spans="1:8" ht="19.5" customHeight="1" x14ac:dyDescent="0.25">
      <c r="A34" s="222"/>
      <c r="B34" s="259"/>
      <c r="C34" s="147" t="s">
        <v>427</v>
      </c>
      <c r="D34" s="147" t="s">
        <v>428</v>
      </c>
      <c r="E34" s="141">
        <f t="shared" si="0"/>
        <v>1</v>
      </c>
      <c r="F34" s="145">
        <v>1</v>
      </c>
      <c r="G34" s="147"/>
      <c r="H34" s="147"/>
    </row>
    <row r="35" spans="1:8" ht="19.5" customHeight="1" x14ac:dyDescent="0.25">
      <c r="A35" s="222"/>
      <c r="B35" s="259"/>
      <c r="C35" s="147" t="s">
        <v>429</v>
      </c>
      <c r="D35" s="147" t="s">
        <v>430</v>
      </c>
      <c r="E35" s="141">
        <f t="shared" si="0"/>
        <v>1</v>
      </c>
      <c r="F35" s="145">
        <v>1</v>
      </c>
      <c r="G35" s="145"/>
      <c r="H35" s="147"/>
    </row>
    <row r="36" spans="1:8" ht="19.5" customHeight="1" x14ac:dyDescent="0.25">
      <c r="A36" s="223"/>
      <c r="B36" s="259"/>
      <c r="C36" s="147" t="s">
        <v>431</v>
      </c>
      <c r="D36" s="147" t="s">
        <v>432</v>
      </c>
      <c r="E36" s="141">
        <f t="shared" si="0"/>
        <v>1</v>
      </c>
      <c r="F36" s="145">
        <v>1</v>
      </c>
      <c r="G36" s="145"/>
      <c r="H36" s="147"/>
    </row>
    <row r="37" spans="1:8" ht="19.5" customHeight="1" x14ac:dyDescent="0.25">
      <c r="A37" s="252" t="s">
        <v>394</v>
      </c>
      <c r="B37" s="253"/>
      <c r="C37" s="142">
        <v>5</v>
      </c>
      <c r="D37" s="142">
        <v>9</v>
      </c>
      <c r="E37" s="146">
        <f>SUM(E28:E36)</f>
        <v>9</v>
      </c>
      <c r="F37" s="146">
        <f>SUM(F28:F36)</f>
        <v>8</v>
      </c>
      <c r="G37" s="146">
        <f>SUM(G28:G36)</f>
        <v>1</v>
      </c>
      <c r="H37" s="147"/>
    </row>
    <row r="38" spans="1:8" ht="19.5" customHeight="1" x14ac:dyDescent="0.25">
      <c r="A38" s="221">
        <v>4</v>
      </c>
      <c r="B38" s="257" t="s">
        <v>433</v>
      </c>
      <c r="C38" s="145" t="s">
        <v>434</v>
      </c>
      <c r="D38" s="145" t="s">
        <v>435</v>
      </c>
      <c r="E38" s="141">
        <f>F38+G38</f>
        <v>1</v>
      </c>
      <c r="F38" s="141">
        <v>1</v>
      </c>
      <c r="G38" s="141"/>
      <c r="H38" s="147"/>
    </row>
    <row r="39" spans="1:8" ht="19.5" customHeight="1" x14ac:dyDescent="0.25">
      <c r="A39" s="222"/>
      <c r="B39" s="257"/>
      <c r="C39" s="258" t="s">
        <v>436</v>
      </c>
      <c r="D39" s="145" t="s">
        <v>437</v>
      </c>
      <c r="E39" s="141">
        <f t="shared" ref="E39:E48" si="1">F39+G39</f>
        <v>1</v>
      </c>
      <c r="F39" s="141">
        <v>1</v>
      </c>
      <c r="G39" s="141"/>
      <c r="H39" s="147"/>
    </row>
    <row r="40" spans="1:8" ht="19.5" customHeight="1" x14ac:dyDescent="0.25">
      <c r="A40" s="222"/>
      <c r="B40" s="257"/>
      <c r="C40" s="258"/>
      <c r="D40" s="145" t="s">
        <v>438</v>
      </c>
      <c r="E40" s="141">
        <v>1</v>
      </c>
      <c r="F40" s="141">
        <v>1</v>
      </c>
      <c r="G40" s="141"/>
      <c r="H40" s="147"/>
    </row>
    <row r="41" spans="1:8" ht="19.5" customHeight="1" x14ac:dyDescent="0.25">
      <c r="A41" s="222"/>
      <c r="B41" s="257"/>
      <c r="C41" s="258" t="s">
        <v>439</v>
      </c>
      <c r="D41" s="145" t="s">
        <v>440</v>
      </c>
      <c r="E41" s="141">
        <f t="shared" si="1"/>
        <v>1</v>
      </c>
      <c r="F41" s="141">
        <v>1</v>
      </c>
      <c r="G41" s="141"/>
      <c r="H41" s="147"/>
    </row>
    <row r="42" spans="1:8" ht="19.5" customHeight="1" x14ac:dyDescent="0.25">
      <c r="A42" s="222"/>
      <c r="B42" s="257"/>
      <c r="C42" s="258"/>
      <c r="D42" s="145" t="s">
        <v>441</v>
      </c>
      <c r="E42" s="141">
        <f t="shared" si="1"/>
        <v>1</v>
      </c>
      <c r="F42" s="141">
        <v>1</v>
      </c>
      <c r="G42" s="141"/>
      <c r="H42" s="147"/>
    </row>
    <row r="43" spans="1:8" ht="19.5" customHeight="1" x14ac:dyDescent="0.25">
      <c r="A43" s="222"/>
      <c r="B43" s="257"/>
      <c r="C43" s="145" t="s">
        <v>442</v>
      </c>
      <c r="D43" s="145" t="s">
        <v>443</v>
      </c>
      <c r="E43" s="141">
        <f t="shared" si="1"/>
        <v>1</v>
      </c>
      <c r="F43" s="141">
        <v>1</v>
      </c>
      <c r="G43" s="141"/>
      <c r="H43" s="147"/>
    </row>
    <row r="44" spans="1:8" ht="19.5" customHeight="1" x14ac:dyDescent="0.25">
      <c r="A44" s="222"/>
      <c r="B44" s="257"/>
      <c r="C44" s="145" t="s">
        <v>444</v>
      </c>
      <c r="D44" s="145" t="s">
        <v>445</v>
      </c>
      <c r="E44" s="141">
        <f t="shared" si="1"/>
        <v>1</v>
      </c>
      <c r="F44" s="141">
        <v>1</v>
      </c>
      <c r="G44" s="141"/>
      <c r="H44" s="147"/>
    </row>
    <row r="45" spans="1:8" ht="19.5" customHeight="1" x14ac:dyDescent="0.25">
      <c r="A45" s="222"/>
      <c r="B45" s="257"/>
      <c r="C45" s="258" t="s">
        <v>446</v>
      </c>
      <c r="D45" s="145" t="s">
        <v>447</v>
      </c>
      <c r="E45" s="141">
        <f>F45+G45</f>
        <v>1</v>
      </c>
      <c r="F45" s="141">
        <v>1</v>
      </c>
      <c r="G45" s="141"/>
      <c r="H45" s="147"/>
    </row>
    <row r="46" spans="1:8" ht="19.5" customHeight="1" x14ac:dyDescent="0.25">
      <c r="A46" s="222"/>
      <c r="B46" s="257"/>
      <c r="C46" s="258"/>
      <c r="D46" s="145" t="s">
        <v>448</v>
      </c>
      <c r="E46" s="141">
        <f t="shared" si="1"/>
        <v>1</v>
      </c>
      <c r="F46" s="141">
        <v>1</v>
      </c>
      <c r="G46" s="141"/>
      <c r="H46" s="147"/>
    </row>
    <row r="47" spans="1:8" ht="19.5" customHeight="1" x14ac:dyDescent="0.25">
      <c r="A47" s="222"/>
      <c r="B47" s="257"/>
      <c r="C47" s="145" t="s">
        <v>449</v>
      </c>
      <c r="D47" s="145" t="s">
        <v>450</v>
      </c>
      <c r="E47" s="141">
        <f t="shared" si="1"/>
        <v>1</v>
      </c>
      <c r="F47" s="141">
        <v>1</v>
      </c>
      <c r="G47" s="141"/>
      <c r="H47" s="147"/>
    </row>
    <row r="48" spans="1:8" ht="19.5" customHeight="1" x14ac:dyDescent="0.25">
      <c r="A48" s="223"/>
      <c r="B48" s="257"/>
      <c r="C48" s="145" t="s">
        <v>451</v>
      </c>
      <c r="D48" s="145" t="s">
        <v>452</v>
      </c>
      <c r="E48" s="141">
        <f t="shared" si="1"/>
        <v>1</v>
      </c>
      <c r="F48" s="141">
        <v>1</v>
      </c>
      <c r="G48" s="141"/>
      <c r="H48" s="147"/>
    </row>
    <row r="49" spans="1:8" ht="19.5" customHeight="1" x14ac:dyDescent="0.25">
      <c r="A49" s="252" t="s">
        <v>394</v>
      </c>
      <c r="B49" s="253"/>
      <c r="C49" s="142">
        <v>8</v>
      </c>
      <c r="D49" s="142">
        <v>11</v>
      </c>
      <c r="E49" s="142">
        <f>SUM(E38:E48)</f>
        <v>11</v>
      </c>
      <c r="F49" s="142">
        <f>SUM(F38:F48)</f>
        <v>11</v>
      </c>
      <c r="G49" s="142">
        <f>SUM(G38:G48)</f>
        <v>0</v>
      </c>
      <c r="H49" s="147"/>
    </row>
    <row r="50" spans="1:8" ht="19.5" customHeight="1" x14ac:dyDescent="0.25">
      <c r="A50" s="221">
        <v>5</v>
      </c>
      <c r="B50" s="254" t="s">
        <v>453</v>
      </c>
      <c r="C50" s="221" t="s">
        <v>454</v>
      </c>
      <c r="D50" s="141" t="s">
        <v>455</v>
      </c>
      <c r="E50" s="141">
        <f t="shared" ref="E50:E64" si="2">F50+G50</f>
        <v>1</v>
      </c>
      <c r="F50" s="141">
        <v>1</v>
      </c>
      <c r="G50" s="141"/>
      <c r="H50" s="147"/>
    </row>
    <row r="51" spans="1:8" ht="19.5" customHeight="1" x14ac:dyDescent="0.25">
      <c r="A51" s="222"/>
      <c r="B51" s="255"/>
      <c r="C51" s="222"/>
      <c r="D51" s="141" t="s">
        <v>456</v>
      </c>
      <c r="E51" s="141">
        <f t="shared" si="2"/>
        <v>1</v>
      </c>
      <c r="F51" s="141">
        <v>1</v>
      </c>
      <c r="G51" s="141"/>
      <c r="H51" s="147"/>
    </row>
    <row r="52" spans="1:8" ht="19.5" customHeight="1" x14ac:dyDescent="0.25">
      <c r="A52" s="222"/>
      <c r="B52" s="255"/>
      <c r="C52" s="222"/>
      <c r="D52" s="141" t="s">
        <v>457</v>
      </c>
      <c r="E52" s="141">
        <f t="shared" si="2"/>
        <v>1</v>
      </c>
      <c r="F52" s="141">
        <v>1</v>
      </c>
      <c r="G52" s="141"/>
      <c r="H52" s="147"/>
    </row>
    <row r="53" spans="1:8" ht="19.5" customHeight="1" x14ac:dyDescent="0.25">
      <c r="A53" s="222"/>
      <c r="B53" s="255"/>
      <c r="C53" s="222"/>
      <c r="D53" s="141" t="s">
        <v>458</v>
      </c>
      <c r="E53" s="141">
        <f t="shared" si="2"/>
        <v>1</v>
      </c>
      <c r="F53" s="141">
        <v>1</v>
      </c>
      <c r="G53" s="141"/>
      <c r="H53" s="147"/>
    </row>
    <row r="54" spans="1:8" ht="19.5" customHeight="1" x14ac:dyDescent="0.25">
      <c r="A54" s="222"/>
      <c r="B54" s="255"/>
      <c r="C54" s="222"/>
      <c r="D54" s="141" t="s">
        <v>459</v>
      </c>
      <c r="E54" s="141">
        <f t="shared" si="2"/>
        <v>1</v>
      </c>
      <c r="F54" s="141">
        <v>1</v>
      </c>
      <c r="G54" s="141"/>
      <c r="H54" s="147"/>
    </row>
    <row r="55" spans="1:8" ht="19.5" customHeight="1" x14ac:dyDescent="0.25">
      <c r="A55" s="222"/>
      <c r="B55" s="255"/>
      <c r="C55" s="223"/>
      <c r="D55" s="141" t="s">
        <v>460</v>
      </c>
      <c r="E55" s="141">
        <f t="shared" si="2"/>
        <v>1</v>
      </c>
      <c r="F55" s="141">
        <v>1</v>
      </c>
      <c r="G55" s="141"/>
      <c r="H55" s="147"/>
    </row>
    <row r="56" spans="1:8" ht="19.5" customHeight="1" x14ac:dyDescent="0.25">
      <c r="A56" s="222"/>
      <c r="B56" s="255"/>
      <c r="C56" s="220" t="s">
        <v>461</v>
      </c>
      <c r="D56" s="141" t="s">
        <v>462</v>
      </c>
      <c r="E56" s="141">
        <f t="shared" si="2"/>
        <v>1</v>
      </c>
      <c r="F56" s="141">
        <v>1</v>
      </c>
      <c r="G56" s="141"/>
      <c r="H56" s="147"/>
    </row>
    <row r="57" spans="1:8" ht="19.5" customHeight="1" x14ac:dyDescent="0.25">
      <c r="A57" s="222"/>
      <c r="B57" s="255"/>
      <c r="C57" s="220"/>
      <c r="D57" s="141" t="s">
        <v>463</v>
      </c>
      <c r="E57" s="141">
        <f t="shared" si="2"/>
        <v>1</v>
      </c>
      <c r="F57" s="141">
        <v>1</v>
      </c>
      <c r="G57" s="141"/>
      <c r="H57" s="147"/>
    </row>
    <row r="58" spans="1:8" ht="19.5" customHeight="1" x14ac:dyDescent="0.25">
      <c r="A58" s="222"/>
      <c r="B58" s="255"/>
      <c r="C58" s="220"/>
      <c r="D58" s="141" t="s">
        <v>464</v>
      </c>
      <c r="E58" s="141">
        <f t="shared" si="2"/>
        <v>1</v>
      </c>
      <c r="F58" s="141">
        <v>1</v>
      </c>
      <c r="G58" s="141"/>
      <c r="H58" s="147"/>
    </row>
    <row r="59" spans="1:8" ht="19.5" customHeight="1" x14ac:dyDescent="0.25">
      <c r="A59" s="222"/>
      <c r="B59" s="255"/>
      <c r="C59" s="220"/>
      <c r="D59" s="141" t="s">
        <v>465</v>
      </c>
      <c r="E59" s="141">
        <f t="shared" si="2"/>
        <v>1</v>
      </c>
      <c r="F59" s="141">
        <v>1</v>
      </c>
      <c r="G59" s="141"/>
      <c r="H59" s="147"/>
    </row>
    <row r="60" spans="1:8" ht="19.5" customHeight="1" x14ac:dyDescent="0.25">
      <c r="A60" s="222"/>
      <c r="B60" s="255"/>
      <c r="C60" s="220"/>
      <c r="D60" s="141" t="s">
        <v>466</v>
      </c>
      <c r="E60" s="141">
        <f t="shared" si="2"/>
        <v>1</v>
      </c>
      <c r="F60" s="141">
        <v>1</v>
      </c>
      <c r="G60" s="141"/>
      <c r="H60" s="147"/>
    </row>
    <row r="61" spans="1:8" ht="19.5" customHeight="1" x14ac:dyDescent="0.25">
      <c r="A61" s="222"/>
      <c r="B61" s="255"/>
      <c r="C61" s="220"/>
      <c r="D61" s="141" t="s">
        <v>467</v>
      </c>
      <c r="E61" s="141">
        <f t="shared" si="2"/>
        <v>1</v>
      </c>
      <c r="F61" s="141">
        <v>1</v>
      </c>
      <c r="G61" s="141"/>
      <c r="H61" s="147"/>
    </row>
    <row r="62" spans="1:8" ht="19.5" customHeight="1" x14ac:dyDescent="0.25">
      <c r="A62" s="222"/>
      <c r="B62" s="255"/>
      <c r="C62" s="220"/>
      <c r="D62" s="141" t="s">
        <v>468</v>
      </c>
      <c r="E62" s="141">
        <f t="shared" si="2"/>
        <v>1</v>
      </c>
      <c r="F62" s="141">
        <v>1</v>
      </c>
      <c r="G62" s="141"/>
      <c r="H62" s="147"/>
    </row>
    <row r="63" spans="1:8" ht="19.5" customHeight="1" x14ac:dyDescent="0.25">
      <c r="A63" s="222"/>
      <c r="B63" s="255"/>
      <c r="C63" s="220"/>
      <c r="D63" s="141" t="s">
        <v>469</v>
      </c>
      <c r="E63" s="141">
        <f t="shared" si="2"/>
        <v>1</v>
      </c>
      <c r="F63" s="141">
        <v>1</v>
      </c>
      <c r="G63" s="141"/>
      <c r="H63" s="147"/>
    </row>
    <row r="64" spans="1:8" ht="19.5" customHeight="1" x14ac:dyDescent="0.25">
      <c r="A64" s="223"/>
      <c r="B64" s="256"/>
      <c r="C64" s="220"/>
      <c r="D64" s="141" t="s">
        <v>470</v>
      </c>
      <c r="E64" s="141">
        <f t="shared" si="2"/>
        <v>1</v>
      </c>
      <c r="F64" s="141">
        <v>1</v>
      </c>
      <c r="G64" s="141"/>
      <c r="H64" s="147"/>
    </row>
    <row r="65" spans="1:8" ht="19.5" customHeight="1" x14ac:dyDescent="0.25">
      <c r="A65" s="252" t="s">
        <v>394</v>
      </c>
      <c r="B65" s="253"/>
      <c r="C65" s="142">
        <v>2</v>
      </c>
      <c r="D65" s="142">
        <v>15</v>
      </c>
      <c r="E65" s="142">
        <f>SUM(E50:E64)</f>
        <v>15</v>
      </c>
      <c r="F65" s="142">
        <f>SUM(F50:F64)</f>
        <v>15</v>
      </c>
      <c r="G65" s="142">
        <f>SUM(G50:G64)</f>
        <v>0</v>
      </c>
      <c r="H65" s="147"/>
    </row>
    <row r="66" spans="1:8" ht="19.5" customHeight="1" x14ac:dyDescent="0.25">
      <c r="A66" s="221">
        <v>6</v>
      </c>
      <c r="B66" s="257" t="s">
        <v>471</v>
      </c>
      <c r="C66" s="217" t="s">
        <v>472</v>
      </c>
      <c r="D66" s="147" t="s">
        <v>473</v>
      </c>
      <c r="E66" s="141">
        <v>1</v>
      </c>
      <c r="F66" s="102">
        <v>1</v>
      </c>
      <c r="G66" s="141"/>
      <c r="H66" s="147"/>
    </row>
    <row r="67" spans="1:8" ht="19.5" customHeight="1" x14ac:dyDescent="0.25">
      <c r="A67" s="222"/>
      <c r="B67" s="257"/>
      <c r="C67" s="226"/>
      <c r="D67" s="147" t="s">
        <v>474</v>
      </c>
      <c r="E67" s="141">
        <v>1</v>
      </c>
      <c r="F67" s="102">
        <v>1</v>
      </c>
      <c r="G67" s="141"/>
      <c r="H67" s="147"/>
    </row>
    <row r="68" spans="1:8" ht="19.5" customHeight="1" x14ac:dyDescent="0.25">
      <c r="A68" s="222"/>
      <c r="B68" s="257"/>
      <c r="C68" s="226"/>
      <c r="D68" s="147" t="s">
        <v>475</v>
      </c>
      <c r="E68" s="141">
        <v>1</v>
      </c>
      <c r="F68" s="102">
        <v>1</v>
      </c>
      <c r="G68" s="141"/>
      <c r="H68" s="147"/>
    </row>
    <row r="69" spans="1:8" ht="19.5" customHeight="1" x14ac:dyDescent="0.25">
      <c r="A69" s="222"/>
      <c r="B69" s="257"/>
      <c r="C69" s="226"/>
      <c r="D69" s="147" t="s">
        <v>476</v>
      </c>
      <c r="E69" s="141">
        <v>1</v>
      </c>
      <c r="F69" s="102">
        <v>1</v>
      </c>
      <c r="G69" s="141"/>
      <c r="H69" s="147"/>
    </row>
    <row r="70" spans="1:8" ht="19.5" customHeight="1" x14ac:dyDescent="0.25">
      <c r="A70" s="222"/>
      <c r="B70" s="257"/>
      <c r="C70" s="226"/>
      <c r="D70" s="147" t="s">
        <v>477</v>
      </c>
      <c r="E70" s="141">
        <v>1</v>
      </c>
      <c r="F70" s="102">
        <v>1</v>
      </c>
      <c r="G70" s="141"/>
      <c r="H70" s="147"/>
    </row>
    <row r="71" spans="1:8" ht="19.5" customHeight="1" x14ac:dyDescent="0.25">
      <c r="A71" s="222"/>
      <c r="B71" s="257"/>
      <c r="C71" s="226"/>
      <c r="D71" s="147" t="s">
        <v>478</v>
      </c>
      <c r="E71" s="141">
        <v>1</v>
      </c>
      <c r="F71" s="102">
        <v>1</v>
      </c>
      <c r="G71" s="141"/>
      <c r="H71" s="147"/>
    </row>
    <row r="72" spans="1:8" ht="19.5" customHeight="1" x14ac:dyDescent="0.25">
      <c r="A72" s="222"/>
      <c r="B72" s="257"/>
      <c r="C72" s="226"/>
      <c r="D72" s="147" t="s">
        <v>479</v>
      </c>
      <c r="E72" s="141">
        <v>1</v>
      </c>
      <c r="F72" s="102">
        <v>1</v>
      </c>
      <c r="G72" s="141"/>
      <c r="H72" s="147"/>
    </row>
    <row r="73" spans="1:8" ht="19.5" customHeight="1" x14ac:dyDescent="0.25">
      <c r="A73" s="222"/>
      <c r="B73" s="257"/>
      <c r="C73" s="226"/>
      <c r="D73" s="147" t="s">
        <v>480</v>
      </c>
      <c r="E73" s="141">
        <f>+F73+G73</f>
        <v>1</v>
      </c>
      <c r="F73" s="141">
        <v>1</v>
      </c>
      <c r="G73" s="141"/>
      <c r="H73" s="147"/>
    </row>
    <row r="74" spans="1:8" ht="19.5" customHeight="1" x14ac:dyDescent="0.25">
      <c r="A74" s="222"/>
      <c r="B74" s="257"/>
      <c r="C74" s="226"/>
      <c r="D74" s="147" t="s">
        <v>481</v>
      </c>
      <c r="E74" s="141">
        <v>1</v>
      </c>
      <c r="F74" s="141">
        <v>1</v>
      </c>
      <c r="G74" s="141"/>
      <c r="H74" s="147"/>
    </row>
    <row r="75" spans="1:8" ht="19.5" customHeight="1" x14ac:dyDescent="0.25">
      <c r="A75" s="222"/>
      <c r="B75" s="257"/>
      <c r="C75" s="226"/>
      <c r="D75" s="147" t="s">
        <v>482</v>
      </c>
      <c r="E75" s="141">
        <f>+F75+G75</f>
        <v>1</v>
      </c>
      <c r="F75" s="141">
        <v>1</v>
      </c>
      <c r="G75" s="141"/>
      <c r="H75" s="147"/>
    </row>
    <row r="76" spans="1:8" ht="19.5" customHeight="1" x14ac:dyDescent="0.25">
      <c r="A76" s="222"/>
      <c r="B76" s="257"/>
      <c r="C76" s="226"/>
      <c r="D76" s="147" t="s">
        <v>483</v>
      </c>
      <c r="E76" s="141">
        <v>1</v>
      </c>
      <c r="F76" s="141">
        <v>1</v>
      </c>
      <c r="G76" s="141"/>
      <c r="H76" s="147"/>
    </row>
    <row r="77" spans="1:8" ht="19.5" customHeight="1" x14ac:dyDescent="0.25">
      <c r="A77" s="222"/>
      <c r="B77" s="257"/>
      <c r="C77" s="226"/>
      <c r="D77" s="147" t="s">
        <v>484</v>
      </c>
      <c r="E77" s="141">
        <v>1</v>
      </c>
      <c r="F77" s="141">
        <v>1</v>
      </c>
      <c r="G77" s="141"/>
      <c r="H77" s="147"/>
    </row>
    <row r="78" spans="1:8" ht="19.5" customHeight="1" x14ac:dyDescent="0.25">
      <c r="A78" s="222"/>
      <c r="B78" s="257"/>
      <c r="C78" s="226"/>
      <c r="D78" s="147" t="s">
        <v>485</v>
      </c>
      <c r="E78" s="141">
        <v>1</v>
      </c>
      <c r="F78" s="141">
        <v>1</v>
      </c>
      <c r="G78" s="141"/>
      <c r="H78" s="147"/>
    </row>
    <row r="79" spans="1:8" ht="19.5" customHeight="1" x14ac:dyDescent="0.25">
      <c r="A79" s="222"/>
      <c r="B79" s="257"/>
      <c r="C79" s="226"/>
      <c r="D79" s="147" t="s">
        <v>486</v>
      </c>
      <c r="E79" s="141">
        <v>1</v>
      </c>
      <c r="F79" s="141">
        <v>1</v>
      </c>
      <c r="G79" s="141"/>
      <c r="H79" s="147"/>
    </row>
    <row r="80" spans="1:8" ht="19.5" customHeight="1" x14ac:dyDescent="0.25">
      <c r="A80" s="222"/>
      <c r="B80" s="257"/>
      <c r="C80" s="226"/>
      <c r="D80" s="147" t="s">
        <v>487</v>
      </c>
      <c r="E80" s="141">
        <v>1</v>
      </c>
      <c r="F80" s="141">
        <v>1</v>
      </c>
      <c r="G80" s="141"/>
      <c r="H80" s="147"/>
    </row>
    <row r="81" spans="1:8" ht="19.5" customHeight="1" x14ac:dyDescent="0.25">
      <c r="A81" s="222"/>
      <c r="B81" s="257"/>
      <c r="C81" s="226"/>
      <c r="D81" s="147" t="s">
        <v>488</v>
      </c>
      <c r="E81" s="141">
        <v>1</v>
      </c>
      <c r="F81" s="141">
        <v>1</v>
      </c>
      <c r="G81" s="141"/>
      <c r="H81" s="147"/>
    </row>
    <row r="82" spans="1:8" ht="19.5" customHeight="1" x14ac:dyDescent="0.25">
      <c r="A82" s="222"/>
      <c r="B82" s="257"/>
      <c r="C82" s="226"/>
      <c r="D82" s="147" t="s">
        <v>489</v>
      </c>
      <c r="E82" s="141">
        <v>1</v>
      </c>
      <c r="F82" s="141">
        <v>1</v>
      </c>
      <c r="G82" s="141"/>
      <c r="H82" s="147"/>
    </row>
    <row r="83" spans="1:8" ht="19.5" customHeight="1" x14ac:dyDescent="0.25">
      <c r="A83" s="222"/>
      <c r="B83" s="257"/>
      <c r="C83" s="226"/>
      <c r="D83" s="147" t="s">
        <v>490</v>
      </c>
      <c r="E83" s="141">
        <v>1</v>
      </c>
      <c r="F83" s="141">
        <v>1</v>
      </c>
      <c r="G83" s="141"/>
      <c r="H83" s="147"/>
    </row>
    <row r="84" spans="1:8" ht="19.5" customHeight="1" x14ac:dyDescent="0.25">
      <c r="A84" s="222"/>
      <c r="B84" s="257"/>
      <c r="C84" s="226"/>
      <c r="D84" s="147" t="s">
        <v>491</v>
      </c>
      <c r="E84" s="141">
        <v>1</v>
      </c>
      <c r="F84" s="141">
        <v>1</v>
      </c>
      <c r="G84" s="141"/>
      <c r="H84" s="147"/>
    </row>
    <row r="85" spans="1:8" ht="19.5" customHeight="1" x14ac:dyDescent="0.25">
      <c r="A85" s="222"/>
      <c r="B85" s="257"/>
      <c r="C85" s="226"/>
      <c r="D85" s="147" t="s">
        <v>492</v>
      </c>
      <c r="E85" s="141">
        <v>1</v>
      </c>
      <c r="F85" s="141">
        <v>1</v>
      </c>
      <c r="G85" s="141"/>
      <c r="H85" s="147"/>
    </row>
    <row r="86" spans="1:8" ht="19.5" customHeight="1" x14ac:dyDescent="0.25">
      <c r="A86" s="222"/>
      <c r="B86" s="257"/>
      <c r="C86" s="226"/>
      <c r="D86" s="147" t="s">
        <v>493</v>
      </c>
      <c r="E86" s="141">
        <v>1</v>
      </c>
      <c r="F86" s="141">
        <v>1</v>
      </c>
      <c r="G86" s="141"/>
      <c r="H86" s="147"/>
    </row>
    <row r="87" spans="1:8" ht="19.5" customHeight="1" x14ac:dyDescent="0.25">
      <c r="A87" s="223"/>
      <c r="B87" s="257"/>
      <c r="C87" s="218"/>
      <c r="D87" s="147" t="s">
        <v>494</v>
      </c>
      <c r="E87" s="141">
        <v>1</v>
      </c>
      <c r="F87" s="141">
        <v>1</v>
      </c>
      <c r="G87" s="141"/>
      <c r="H87" s="147"/>
    </row>
    <row r="88" spans="1:8" ht="19.5" customHeight="1" x14ac:dyDescent="0.25">
      <c r="A88" s="252" t="s">
        <v>394</v>
      </c>
      <c r="B88" s="253"/>
      <c r="C88" s="142">
        <v>1</v>
      </c>
      <c r="D88" s="142">
        <v>22</v>
      </c>
      <c r="E88" s="142">
        <f>SUM(E66:E87)</f>
        <v>22</v>
      </c>
      <c r="F88" s="142">
        <f>SUM(F66:F87)</f>
        <v>22</v>
      </c>
      <c r="G88" s="142">
        <f>SUM(G66:G87)</f>
        <v>0</v>
      </c>
      <c r="H88" s="147"/>
    </row>
    <row r="89" spans="1:8" ht="19.5" customHeight="1" x14ac:dyDescent="0.25">
      <c r="A89" s="221">
        <v>7</v>
      </c>
      <c r="B89" s="257" t="s">
        <v>495</v>
      </c>
      <c r="C89" s="227" t="s">
        <v>496</v>
      </c>
      <c r="D89" s="145" t="s">
        <v>497</v>
      </c>
      <c r="E89" s="141">
        <f>+F106+G106</f>
        <v>1</v>
      </c>
      <c r="F89" s="102">
        <v>1</v>
      </c>
      <c r="G89" s="141"/>
      <c r="H89" s="147"/>
    </row>
    <row r="90" spans="1:8" ht="19.5" customHeight="1" x14ac:dyDescent="0.25">
      <c r="A90" s="222"/>
      <c r="B90" s="257"/>
      <c r="C90" s="227"/>
      <c r="D90" s="145" t="s">
        <v>498</v>
      </c>
      <c r="E90" s="141">
        <f>+F90+G90</f>
        <v>1</v>
      </c>
      <c r="F90" s="102">
        <v>1</v>
      </c>
      <c r="G90" s="141"/>
      <c r="H90" s="147"/>
    </row>
    <row r="91" spans="1:8" ht="19.5" customHeight="1" x14ac:dyDescent="0.25">
      <c r="A91" s="222"/>
      <c r="B91" s="257"/>
      <c r="C91" s="147" t="s">
        <v>499</v>
      </c>
      <c r="D91" s="145" t="s">
        <v>500</v>
      </c>
      <c r="E91" s="141">
        <f>+F91+G91</f>
        <v>1</v>
      </c>
      <c r="F91" s="102">
        <v>1</v>
      </c>
      <c r="G91" s="141"/>
      <c r="H91" s="147"/>
    </row>
    <row r="92" spans="1:8" ht="19.5" customHeight="1" x14ac:dyDescent="0.25">
      <c r="A92" s="223"/>
      <c r="B92" s="257"/>
      <c r="C92" s="147" t="s">
        <v>501</v>
      </c>
      <c r="D92" s="145" t="s">
        <v>502</v>
      </c>
      <c r="E92" s="141">
        <f>+F92+G92</f>
        <v>1</v>
      </c>
      <c r="F92" s="102">
        <v>1</v>
      </c>
      <c r="G92" s="141"/>
      <c r="H92" s="147"/>
    </row>
    <row r="93" spans="1:8" ht="19.5" customHeight="1" x14ac:dyDescent="0.25">
      <c r="A93" s="252" t="s">
        <v>394</v>
      </c>
      <c r="B93" s="253"/>
      <c r="C93" s="142">
        <v>3</v>
      </c>
      <c r="D93" s="142">
        <v>4</v>
      </c>
      <c r="E93" s="142">
        <f>SUM(E89:E92)</f>
        <v>4</v>
      </c>
      <c r="F93" s="142">
        <f>SUM(F89:F92)</f>
        <v>4</v>
      </c>
      <c r="G93" s="142">
        <f>SUM(G89:G92)</f>
        <v>0</v>
      </c>
      <c r="H93" s="147"/>
    </row>
    <row r="94" spans="1:8" ht="19.5" customHeight="1" x14ac:dyDescent="0.25">
      <c r="A94" s="221">
        <v>8</v>
      </c>
      <c r="B94" s="254" t="s">
        <v>503</v>
      </c>
      <c r="C94" s="141" t="s">
        <v>504</v>
      </c>
      <c r="D94" s="141" t="s">
        <v>505</v>
      </c>
      <c r="E94" s="141">
        <f>F94</f>
        <v>1</v>
      </c>
      <c r="F94" s="141">
        <v>1</v>
      </c>
      <c r="G94" s="141"/>
      <c r="H94" s="147"/>
    </row>
    <row r="95" spans="1:8" ht="19.5" customHeight="1" x14ac:dyDescent="0.25">
      <c r="A95" s="222"/>
      <c r="B95" s="255"/>
      <c r="C95" s="141" t="s">
        <v>506</v>
      </c>
      <c r="D95" s="141" t="s">
        <v>507</v>
      </c>
      <c r="E95" s="141">
        <f t="shared" ref="E95:E102" si="3">F95</f>
        <v>1</v>
      </c>
      <c r="F95" s="141">
        <v>1</v>
      </c>
      <c r="G95" s="141"/>
      <c r="H95" s="147"/>
    </row>
    <row r="96" spans="1:8" ht="19.5" customHeight="1" x14ac:dyDescent="0.25">
      <c r="A96" s="222"/>
      <c r="B96" s="255"/>
      <c r="C96" s="141" t="s">
        <v>508</v>
      </c>
      <c r="D96" s="141" t="s">
        <v>509</v>
      </c>
      <c r="E96" s="141">
        <f t="shared" si="3"/>
        <v>1</v>
      </c>
      <c r="F96" s="141">
        <v>1</v>
      </c>
      <c r="G96" s="141"/>
      <c r="H96" s="147"/>
    </row>
    <row r="97" spans="1:8" ht="19.5" customHeight="1" x14ac:dyDescent="0.25">
      <c r="A97" s="222"/>
      <c r="B97" s="255"/>
      <c r="C97" s="141" t="s">
        <v>510</v>
      </c>
      <c r="D97" s="141" t="s">
        <v>511</v>
      </c>
      <c r="E97" s="141">
        <f t="shared" si="3"/>
        <v>1</v>
      </c>
      <c r="F97" s="141">
        <v>1</v>
      </c>
      <c r="G97" s="141"/>
      <c r="H97" s="147"/>
    </row>
    <row r="98" spans="1:8" ht="19.5" customHeight="1" x14ac:dyDescent="0.25">
      <c r="A98" s="222"/>
      <c r="B98" s="255"/>
      <c r="C98" s="141" t="s">
        <v>512</v>
      </c>
      <c r="D98" s="141" t="s">
        <v>513</v>
      </c>
      <c r="E98" s="141">
        <f t="shared" si="3"/>
        <v>1</v>
      </c>
      <c r="F98" s="141">
        <v>1</v>
      </c>
      <c r="G98" s="141"/>
      <c r="H98" s="147"/>
    </row>
    <row r="99" spans="1:8" ht="19.5" customHeight="1" x14ac:dyDescent="0.25">
      <c r="A99" s="222"/>
      <c r="B99" s="255"/>
      <c r="C99" s="220" t="s">
        <v>514</v>
      </c>
      <c r="D99" s="141" t="s">
        <v>515</v>
      </c>
      <c r="E99" s="141">
        <f t="shared" si="3"/>
        <v>1</v>
      </c>
      <c r="F99" s="141">
        <v>1</v>
      </c>
      <c r="G99" s="141"/>
      <c r="H99" s="147"/>
    </row>
    <row r="100" spans="1:8" ht="19.5" customHeight="1" x14ac:dyDescent="0.25">
      <c r="A100" s="222"/>
      <c r="B100" s="255"/>
      <c r="C100" s="220"/>
      <c r="D100" s="141" t="s">
        <v>516</v>
      </c>
      <c r="E100" s="141">
        <f t="shared" si="3"/>
        <v>1</v>
      </c>
      <c r="F100" s="141">
        <v>1</v>
      </c>
      <c r="G100" s="141"/>
      <c r="H100" s="147"/>
    </row>
    <row r="101" spans="1:8" ht="19.5" customHeight="1" x14ac:dyDescent="0.25">
      <c r="A101" s="222"/>
      <c r="B101" s="255"/>
      <c r="C101" s="220" t="s">
        <v>518</v>
      </c>
      <c r="D101" s="141" t="s">
        <v>517</v>
      </c>
      <c r="E101" s="141">
        <f t="shared" si="3"/>
        <v>1</v>
      </c>
      <c r="F101" s="141">
        <v>1</v>
      </c>
      <c r="G101" s="141"/>
      <c r="H101" s="147"/>
    </row>
    <row r="102" spans="1:8" ht="19.5" customHeight="1" x14ac:dyDescent="0.25">
      <c r="A102" s="223"/>
      <c r="B102" s="256"/>
      <c r="C102" s="220"/>
      <c r="D102" s="141" t="s">
        <v>519</v>
      </c>
      <c r="E102" s="141">
        <f t="shared" si="3"/>
        <v>1</v>
      </c>
      <c r="F102" s="141">
        <v>1</v>
      </c>
      <c r="G102" s="141"/>
      <c r="H102" s="147"/>
    </row>
    <row r="103" spans="1:8" ht="19.5" customHeight="1" x14ac:dyDescent="0.25">
      <c r="A103" s="252" t="s">
        <v>394</v>
      </c>
      <c r="B103" s="253"/>
      <c r="C103" s="142">
        <v>7</v>
      </c>
      <c r="D103" s="142">
        <v>9</v>
      </c>
      <c r="E103" s="142">
        <f>SUM(E94:E102)</f>
        <v>9</v>
      </c>
      <c r="F103" s="142">
        <f>SUM(F94:F102)</f>
        <v>9</v>
      </c>
      <c r="G103" s="142">
        <f>SUM(G94:G102)</f>
        <v>0</v>
      </c>
      <c r="H103" s="147"/>
    </row>
    <row r="104" spans="1:8" ht="19.5" customHeight="1" x14ac:dyDescent="0.25">
      <c r="A104" s="221">
        <v>9</v>
      </c>
      <c r="B104" s="257" t="s">
        <v>520</v>
      </c>
      <c r="C104" s="220" t="s">
        <v>521</v>
      </c>
      <c r="D104" s="145" t="s">
        <v>522</v>
      </c>
      <c r="E104" s="141">
        <v>1</v>
      </c>
      <c r="F104" s="141">
        <v>1</v>
      </c>
      <c r="G104" s="141"/>
      <c r="H104" s="147"/>
    </row>
    <row r="105" spans="1:8" ht="19.5" customHeight="1" x14ac:dyDescent="0.25">
      <c r="A105" s="222"/>
      <c r="B105" s="257"/>
      <c r="C105" s="220"/>
      <c r="D105" s="145" t="s">
        <v>523</v>
      </c>
      <c r="E105" s="141">
        <v>1</v>
      </c>
      <c r="F105" s="141">
        <v>1</v>
      </c>
      <c r="G105" s="141"/>
      <c r="H105" s="147"/>
    </row>
    <row r="106" spans="1:8" ht="19.5" customHeight="1" x14ac:dyDescent="0.25">
      <c r="A106" s="222"/>
      <c r="B106" s="257"/>
      <c r="C106" s="220"/>
      <c r="D106" s="145" t="s">
        <v>524</v>
      </c>
      <c r="E106" s="141">
        <v>1</v>
      </c>
      <c r="F106" s="141">
        <v>1</v>
      </c>
      <c r="G106" s="141"/>
      <c r="H106" s="147"/>
    </row>
    <row r="107" spans="1:8" ht="19.5" customHeight="1" x14ac:dyDescent="0.25">
      <c r="A107" s="222"/>
      <c r="B107" s="257"/>
      <c r="C107" s="220"/>
      <c r="D107" s="141" t="s">
        <v>525</v>
      </c>
      <c r="E107" s="141">
        <v>1</v>
      </c>
      <c r="F107" s="141">
        <v>1</v>
      </c>
      <c r="G107" s="141"/>
      <c r="H107" s="147"/>
    </row>
    <row r="108" spans="1:8" ht="19.5" customHeight="1" x14ac:dyDescent="0.25">
      <c r="A108" s="223"/>
      <c r="B108" s="257"/>
      <c r="C108" s="220"/>
      <c r="D108" s="141" t="s">
        <v>526</v>
      </c>
      <c r="E108" s="141">
        <v>1</v>
      </c>
      <c r="F108" s="141">
        <v>1</v>
      </c>
      <c r="G108" s="141"/>
      <c r="H108" s="147"/>
    </row>
    <row r="109" spans="1:8" ht="19.5" customHeight="1" x14ac:dyDescent="0.25">
      <c r="A109" s="252" t="s">
        <v>394</v>
      </c>
      <c r="B109" s="253"/>
      <c r="C109" s="142">
        <v>1</v>
      </c>
      <c r="D109" s="142">
        <v>5</v>
      </c>
      <c r="E109" s="142">
        <f>SUM(E104:E108)</f>
        <v>5</v>
      </c>
      <c r="F109" s="142">
        <f>SUM(F104:F108)</f>
        <v>5</v>
      </c>
      <c r="G109" s="142">
        <f>SUM(G104:G108)</f>
        <v>0</v>
      </c>
      <c r="H109" s="147"/>
    </row>
    <row r="110" spans="1:8" ht="19.5" customHeight="1" x14ac:dyDescent="0.25">
      <c r="A110" s="221">
        <v>10</v>
      </c>
      <c r="B110" s="254" t="s">
        <v>527</v>
      </c>
      <c r="C110" s="220" t="s">
        <v>528</v>
      </c>
      <c r="D110" s="141" t="s">
        <v>529</v>
      </c>
      <c r="E110" s="141">
        <f>F110+G110</f>
        <v>1</v>
      </c>
      <c r="F110" s="141">
        <v>1</v>
      </c>
      <c r="G110" s="141"/>
      <c r="H110" s="147"/>
    </row>
    <row r="111" spans="1:8" ht="19.5" customHeight="1" x14ac:dyDescent="0.25">
      <c r="A111" s="222"/>
      <c r="B111" s="255"/>
      <c r="C111" s="220"/>
      <c r="D111" s="141" t="s">
        <v>530</v>
      </c>
      <c r="E111" s="141">
        <f t="shared" ref="E111:E132" si="4">F111+G111</f>
        <v>1</v>
      </c>
      <c r="F111" s="141">
        <v>1</v>
      </c>
      <c r="G111" s="141"/>
      <c r="H111" s="147"/>
    </row>
    <row r="112" spans="1:8" ht="19.5" customHeight="1" x14ac:dyDescent="0.25">
      <c r="A112" s="222"/>
      <c r="B112" s="255"/>
      <c r="C112" s="220"/>
      <c r="D112" s="141" t="s">
        <v>531</v>
      </c>
      <c r="E112" s="141">
        <f t="shared" si="4"/>
        <v>1</v>
      </c>
      <c r="F112" s="141">
        <v>1</v>
      </c>
      <c r="G112" s="141"/>
      <c r="H112" s="147"/>
    </row>
    <row r="113" spans="1:8" ht="19.5" customHeight="1" x14ac:dyDescent="0.25">
      <c r="A113" s="222"/>
      <c r="B113" s="255"/>
      <c r="C113" s="220"/>
      <c r="D113" s="141" t="s">
        <v>532</v>
      </c>
      <c r="E113" s="141">
        <f t="shared" si="4"/>
        <v>1</v>
      </c>
      <c r="F113" s="141">
        <v>1</v>
      </c>
      <c r="G113" s="141"/>
      <c r="H113" s="147"/>
    </row>
    <row r="114" spans="1:8" ht="19.5" customHeight="1" x14ac:dyDescent="0.25">
      <c r="A114" s="222"/>
      <c r="B114" s="255"/>
      <c r="C114" s="220"/>
      <c r="D114" s="141" t="s">
        <v>533</v>
      </c>
      <c r="E114" s="141">
        <f t="shared" si="4"/>
        <v>1</v>
      </c>
      <c r="F114" s="141">
        <v>1</v>
      </c>
      <c r="G114" s="141"/>
      <c r="H114" s="147"/>
    </row>
    <row r="115" spans="1:8" ht="19.5" customHeight="1" x14ac:dyDescent="0.25">
      <c r="A115" s="222"/>
      <c r="B115" s="255"/>
      <c r="C115" s="220"/>
      <c r="D115" s="141" t="s">
        <v>534</v>
      </c>
      <c r="E115" s="141">
        <f t="shared" si="4"/>
        <v>1</v>
      </c>
      <c r="F115" s="141">
        <v>1</v>
      </c>
      <c r="G115" s="141"/>
      <c r="H115" s="147"/>
    </row>
    <row r="116" spans="1:8" ht="19.5" customHeight="1" x14ac:dyDescent="0.25">
      <c r="A116" s="222"/>
      <c r="B116" s="255"/>
      <c r="C116" s="220"/>
      <c r="D116" s="141" t="s">
        <v>535</v>
      </c>
      <c r="E116" s="141">
        <v>1</v>
      </c>
      <c r="F116" s="141">
        <v>1</v>
      </c>
      <c r="G116" s="141"/>
      <c r="H116" s="147"/>
    </row>
    <row r="117" spans="1:8" ht="19.5" customHeight="1" x14ac:dyDescent="0.25">
      <c r="A117" s="222"/>
      <c r="B117" s="255"/>
      <c r="C117" s="220" t="s">
        <v>536</v>
      </c>
      <c r="D117" s="141" t="s">
        <v>537</v>
      </c>
      <c r="E117" s="141">
        <f t="shared" si="4"/>
        <v>1</v>
      </c>
      <c r="F117" s="141">
        <v>1</v>
      </c>
      <c r="G117" s="141"/>
      <c r="H117" s="147"/>
    </row>
    <row r="118" spans="1:8" ht="19.5" customHeight="1" x14ac:dyDescent="0.25">
      <c r="A118" s="222"/>
      <c r="B118" s="255"/>
      <c r="C118" s="220"/>
      <c r="D118" s="141" t="s">
        <v>538</v>
      </c>
      <c r="E118" s="141">
        <f t="shared" si="4"/>
        <v>1</v>
      </c>
      <c r="F118" s="141">
        <v>1</v>
      </c>
      <c r="G118" s="141"/>
      <c r="H118" s="147"/>
    </row>
    <row r="119" spans="1:8" ht="19.5" customHeight="1" x14ac:dyDescent="0.25">
      <c r="A119" s="222"/>
      <c r="B119" s="255"/>
      <c r="C119" s="220"/>
      <c r="D119" s="141" t="s">
        <v>539</v>
      </c>
      <c r="E119" s="141">
        <f t="shared" si="4"/>
        <v>1</v>
      </c>
      <c r="F119" s="141">
        <v>1</v>
      </c>
      <c r="G119" s="141"/>
      <c r="H119" s="147"/>
    </row>
    <row r="120" spans="1:8" ht="19.5" customHeight="1" x14ac:dyDescent="0.25">
      <c r="A120" s="222"/>
      <c r="B120" s="255"/>
      <c r="C120" s="220"/>
      <c r="D120" s="141" t="s">
        <v>540</v>
      </c>
      <c r="E120" s="141">
        <f t="shared" si="4"/>
        <v>1</v>
      </c>
      <c r="F120" s="141">
        <v>1</v>
      </c>
      <c r="G120" s="141"/>
      <c r="H120" s="147"/>
    </row>
    <row r="121" spans="1:8" ht="19.5" customHeight="1" x14ac:dyDescent="0.25">
      <c r="A121" s="222"/>
      <c r="B121" s="255"/>
      <c r="C121" s="220"/>
      <c r="D121" s="141" t="s">
        <v>541</v>
      </c>
      <c r="E121" s="141">
        <f t="shared" si="4"/>
        <v>1</v>
      </c>
      <c r="F121" s="141">
        <v>1</v>
      </c>
      <c r="G121" s="141"/>
      <c r="H121" s="147"/>
    </row>
    <row r="122" spans="1:8" ht="19.5" customHeight="1" x14ac:dyDescent="0.25">
      <c r="A122" s="222"/>
      <c r="B122" s="255"/>
      <c r="C122" s="220" t="s">
        <v>536</v>
      </c>
      <c r="D122" s="141" t="s">
        <v>542</v>
      </c>
      <c r="E122" s="141">
        <f t="shared" si="4"/>
        <v>1</v>
      </c>
      <c r="F122" s="141">
        <v>1</v>
      </c>
      <c r="G122" s="141"/>
      <c r="H122" s="147"/>
    </row>
    <row r="123" spans="1:8" ht="19.5" customHeight="1" x14ac:dyDescent="0.25">
      <c r="A123" s="222"/>
      <c r="B123" s="255"/>
      <c r="C123" s="220"/>
      <c r="D123" s="141" t="s">
        <v>543</v>
      </c>
      <c r="E123" s="141">
        <f t="shared" si="4"/>
        <v>1</v>
      </c>
      <c r="F123" s="141">
        <v>1</v>
      </c>
      <c r="G123" s="141"/>
      <c r="H123" s="147"/>
    </row>
    <row r="124" spans="1:8" ht="19.5" customHeight="1" x14ac:dyDescent="0.25">
      <c r="A124" s="222"/>
      <c r="B124" s="255"/>
      <c r="C124" s="141" t="s">
        <v>544</v>
      </c>
      <c r="D124" s="141" t="s">
        <v>545</v>
      </c>
      <c r="E124" s="141">
        <f t="shared" si="4"/>
        <v>1</v>
      </c>
      <c r="F124" s="141"/>
      <c r="G124" s="145">
        <v>1</v>
      </c>
      <c r="H124" s="147"/>
    </row>
    <row r="125" spans="1:8" ht="19.5" customHeight="1" x14ac:dyDescent="0.25">
      <c r="A125" s="222"/>
      <c r="B125" s="255"/>
      <c r="C125" s="220" t="s">
        <v>546</v>
      </c>
      <c r="D125" s="141" t="s">
        <v>547</v>
      </c>
      <c r="E125" s="141">
        <f t="shared" si="4"/>
        <v>1</v>
      </c>
      <c r="F125" s="141">
        <v>1</v>
      </c>
      <c r="G125" s="141"/>
      <c r="H125" s="147"/>
    </row>
    <row r="126" spans="1:8" ht="19.5" customHeight="1" x14ac:dyDescent="0.25">
      <c r="A126" s="222"/>
      <c r="B126" s="255"/>
      <c r="C126" s="220"/>
      <c r="D126" s="141" t="s">
        <v>548</v>
      </c>
      <c r="E126" s="141">
        <v>1</v>
      </c>
      <c r="F126" s="141">
        <v>1</v>
      </c>
      <c r="G126" s="141"/>
      <c r="H126" s="147"/>
    </row>
    <row r="127" spans="1:8" ht="19.5" customHeight="1" x14ac:dyDescent="0.25">
      <c r="A127" s="222"/>
      <c r="B127" s="255"/>
      <c r="C127" s="220" t="s">
        <v>549</v>
      </c>
      <c r="D127" s="141" t="s">
        <v>550</v>
      </c>
      <c r="E127" s="141">
        <f t="shared" si="4"/>
        <v>1</v>
      </c>
      <c r="F127" s="141">
        <v>1</v>
      </c>
      <c r="G127" s="141"/>
      <c r="H127" s="147"/>
    </row>
    <row r="128" spans="1:8" ht="19.5" customHeight="1" x14ac:dyDescent="0.25">
      <c r="A128" s="222"/>
      <c r="B128" s="255"/>
      <c r="C128" s="220"/>
      <c r="D128" s="141" t="s">
        <v>551</v>
      </c>
      <c r="E128" s="141">
        <f t="shared" si="4"/>
        <v>1</v>
      </c>
      <c r="F128" s="141">
        <v>1</v>
      </c>
      <c r="G128" s="141"/>
      <c r="H128" s="147"/>
    </row>
    <row r="129" spans="1:8" ht="19.5" customHeight="1" x14ac:dyDescent="0.25">
      <c r="A129" s="222"/>
      <c r="B129" s="255"/>
      <c r="C129" s="220" t="s">
        <v>552</v>
      </c>
      <c r="D129" s="141" t="s">
        <v>553</v>
      </c>
      <c r="E129" s="141">
        <f t="shared" si="4"/>
        <v>1</v>
      </c>
      <c r="F129" s="141">
        <v>1</v>
      </c>
      <c r="G129" s="141"/>
      <c r="H129" s="147"/>
    </row>
    <row r="130" spans="1:8" ht="19.5" customHeight="1" x14ac:dyDescent="0.25">
      <c r="A130" s="222"/>
      <c r="B130" s="255"/>
      <c r="C130" s="220"/>
      <c r="D130" s="141" t="s">
        <v>554</v>
      </c>
      <c r="E130" s="141">
        <f t="shared" si="4"/>
        <v>1</v>
      </c>
      <c r="F130" s="141">
        <v>1</v>
      </c>
      <c r="G130" s="141"/>
      <c r="H130" s="147"/>
    </row>
    <row r="131" spans="1:8" ht="19.5" customHeight="1" x14ac:dyDescent="0.25">
      <c r="A131" s="222"/>
      <c r="B131" s="255"/>
      <c r="C131" s="220"/>
      <c r="D131" s="141" t="s">
        <v>555</v>
      </c>
      <c r="E131" s="141">
        <f t="shared" si="4"/>
        <v>1</v>
      </c>
      <c r="F131" s="141">
        <v>1</v>
      </c>
      <c r="G131" s="141"/>
      <c r="H131" s="147"/>
    </row>
    <row r="132" spans="1:8" ht="19.5" customHeight="1" x14ac:dyDescent="0.25">
      <c r="A132" s="223"/>
      <c r="B132" s="256"/>
      <c r="C132" s="141" t="s">
        <v>556</v>
      </c>
      <c r="D132" s="141" t="s">
        <v>557</v>
      </c>
      <c r="E132" s="141">
        <f t="shared" si="4"/>
        <v>1</v>
      </c>
      <c r="F132" s="141">
        <v>1</v>
      </c>
      <c r="G132" s="142"/>
      <c r="H132" s="147"/>
    </row>
    <row r="133" spans="1:8" ht="19.5" customHeight="1" x14ac:dyDescent="0.25">
      <c r="A133" s="252" t="s">
        <v>394</v>
      </c>
      <c r="B133" s="253"/>
      <c r="C133" s="142">
        <v>7</v>
      </c>
      <c r="D133" s="142">
        <v>23</v>
      </c>
      <c r="E133" s="142">
        <f>SUM(E110:E132)</f>
        <v>23</v>
      </c>
      <c r="F133" s="142">
        <f>SUM(F110:F132)</f>
        <v>22</v>
      </c>
      <c r="G133" s="142">
        <f>SUM(G110:G132)</f>
        <v>1</v>
      </c>
      <c r="H133" s="147"/>
    </row>
    <row r="134" spans="1:8" ht="19.5" customHeight="1" x14ac:dyDescent="0.25">
      <c r="A134" s="221">
        <v>11</v>
      </c>
      <c r="B134" s="254" t="s">
        <v>558</v>
      </c>
      <c r="C134" s="141" t="s">
        <v>559</v>
      </c>
      <c r="D134" s="141" t="s">
        <v>560</v>
      </c>
      <c r="E134" s="141">
        <v>1</v>
      </c>
      <c r="F134" s="141">
        <v>1</v>
      </c>
      <c r="G134" s="141"/>
      <c r="H134" s="147"/>
    </row>
    <row r="135" spans="1:8" ht="19.5" customHeight="1" x14ac:dyDescent="0.25">
      <c r="A135" s="222"/>
      <c r="B135" s="255"/>
      <c r="C135" s="221" t="s">
        <v>562</v>
      </c>
      <c r="D135" s="141" t="s">
        <v>561</v>
      </c>
      <c r="E135" s="141">
        <v>1</v>
      </c>
      <c r="F135" s="141">
        <v>1</v>
      </c>
      <c r="G135" s="141"/>
      <c r="H135" s="147"/>
    </row>
    <row r="136" spans="1:8" ht="19.5" customHeight="1" x14ac:dyDescent="0.25">
      <c r="A136" s="222"/>
      <c r="B136" s="255"/>
      <c r="C136" s="222"/>
      <c r="D136" s="141" t="s">
        <v>563</v>
      </c>
      <c r="E136" s="141">
        <v>1</v>
      </c>
      <c r="F136" s="141">
        <v>1</v>
      </c>
      <c r="G136" s="141"/>
      <c r="H136" s="147"/>
    </row>
    <row r="137" spans="1:8" ht="19.5" customHeight="1" x14ac:dyDescent="0.25">
      <c r="A137" s="222"/>
      <c r="B137" s="255"/>
      <c r="C137" s="222"/>
      <c r="D137" s="141" t="s">
        <v>564</v>
      </c>
      <c r="E137" s="141">
        <v>1</v>
      </c>
      <c r="F137" s="141">
        <v>1</v>
      </c>
      <c r="G137" s="141"/>
      <c r="H137" s="147"/>
    </row>
    <row r="138" spans="1:8" ht="19.5" customHeight="1" x14ac:dyDescent="0.25">
      <c r="A138" s="222"/>
      <c r="B138" s="255"/>
      <c r="C138" s="222"/>
      <c r="D138" s="141" t="s">
        <v>565</v>
      </c>
      <c r="E138" s="141">
        <v>1</v>
      </c>
      <c r="F138" s="141">
        <v>1</v>
      </c>
      <c r="G138" s="141"/>
      <c r="H138" s="147"/>
    </row>
    <row r="139" spans="1:8" ht="19.5" customHeight="1" x14ac:dyDescent="0.25">
      <c r="A139" s="222"/>
      <c r="B139" s="255"/>
      <c r="C139" s="222"/>
      <c r="D139" s="141" t="s">
        <v>566</v>
      </c>
      <c r="E139" s="141">
        <v>1</v>
      </c>
      <c r="F139" s="141">
        <v>1</v>
      </c>
      <c r="G139" s="141"/>
      <c r="H139" s="147"/>
    </row>
    <row r="140" spans="1:8" ht="19.5" customHeight="1" x14ac:dyDescent="0.25">
      <c r="A140" s="222"/>
      <c r="B140" s="255"/>
      <c r="C140" s="222"/>
      <c r="D140" s="141" t="s">
        <v>567</v>
      </c>
      <c r="E140" s="141">
        <v>1</v>
      </c>
      <c r="F140" s="141">
        <v>1</v>
      </c>
      <c r="G140" s="141"/>
      <c r="H140" s="147"/>
    </row>
    <row r="141" spans="1:8" ht="19.5" customHeight="1" x14ac:dyDescent="0.25">
      <c r="A141" s="222"/>
      <c r="B141" s="255"/>
      <c r="C141" s="222"/>
      <c r="D141" s="141" t="s">
        <v>568</v>
      </c>
      <c r="E141" s="141">
        <v>1</v>
      </c>
      <c r="F141" s="141">
        <v>1</v>
      </c>
      <c r="G141" s="141"/>
      <c r="H141" s="147"/>
    </row>
    <row r="142" spans="1:8" ht="19.5" customHeight="1" x14ac:dyDescent="0.25">
      <c r="A142" s="222"/>
      <c r="B142" s="255"/>
      <c r="C142" s="222"/>
      <c r="D142" s="141" t="s">
        <v>569</v>
      </c>
      <c r="E142" s="141">
        <v>1</v>
      </c>
      <c r="F142" s="141">
        <v>1</v>
      </c>
      <c r="G142" s="141"/>
      <c r="H142" s="147"/>
    </row>
    <row r="143" spans="1:8" ht="19.5" customHeight="1" x14ac:dyDescent="0.25">
      <c r="A143" s="222"/>
      <c r="B143" s="255"/>
      <c r="C143" s="222"/>
      <c r="D143" s="141" t="s">
        <v>570</v>
      </c>
      <c r="E143" s="141">
        <v>1</v>
      </c>
      <c r="F143" s="141">
        <v>1</v>
      </c>
      <c r="G143" s="141"/>
      <c r="H143" s="147"/>
    </row>
    <row r="144" spans="1:8" ht="19.5" customHeight="1" x14ac:dyDescent="0.25">
      <c r="A144" s="222"/>
      <c r="B144" s="255"/>
      <c r="C144" s="223"/>
      <c r="D144" s="141" t="s">
        <v>571</v>
      </c>
      <c r="E144" s="141">
        <v>1</v>
      </c>
      <c r="F144" s="141">
        <v>1</v>
      </c>
      <c r="G144" s="141"/>
      <c r="H144" s="147"/>
    </row>
    <row r="145" spans="1:8" ht="19.5" customHeight="1" x14ac:dyDescent="0.25">
      <c r="A145" s="223"/>
      <c r="B145" s="255"/>
      <c r="C145" s="141" t="s">
        <v>572</v>
      </c>
      <c r="D145" s="141" t="s">
        <v>573</v>
      </c>
      <c r="E145" s="141">
        <v>1</v>
      </c>
      <c r="F145" s="141"/>
      <c r="G145" s="141">
        <v>1</v>
      </c>
      <c r="H145" s="147"/>
    </row>
    <row r="146" spans="1:8" ht="19.5" customHeight="1" x14ac:dyDescent="0.25">
      <c r="A146" s="252" t="s">
        <v>394</v>
      </c>
      <c r="B146" s="253"/>
      <c r="C146" s="142">
        <v>3</v>
      </c>
      <c r="D146" s="142">
        <v>12</v>
      </c>
      <c r="E146" s="142">
        <f>SUM(E134:E145)</f>
        <v>12</v>
      </c>
      <c r="F146" s="142">
        <f>SUM(F134:F145)</f>
        <v>11</v>
      </c>
      <c r="G146" s="142">
        <f>SUM(G134:G145)</f>
        <v>1</v>
      </c>
      <c r="H146" s="147"/>
    </row>
    <row r="147" spans="1:8" ht="19.5" customHeight="1" x14ac:dyDescent="0.25">
      <c r="A147" s="221">
        <v>12</v>
      </c>
      <c r="B147" s="254" t="s">
        <v>574</v>
      </c>
      <c r="C147" s="220" t="s">
        <v>575</v>
      </c>
      <c r="D147" s="141" t="s">
        <v>576</v>
      </c>
      <c r="E147" s="141">
        <f>+F147+G147</f>
        <v>1</v>
      </c>
      <c r="F147" s="103">
        <v>1</v>
      </c>
      <c r="G147" s="141"/>
      <c r="H147" s="147"/>
    </row>
    <row r="148" spans="1:8" ht="19.5" customHeight="1" x14ac:dyDescent="0.25">
      <c r="A148" s="222"/>
      <c r="B148" s="255"/>
      <c r="C148" s="220"/>
      <c r="D148" s="141" t="s">
        <v>577</v>
      </c>
      <c r="E148" s="141">
        <f>+F148+G148</f>
        <v>1</v>
      </c>
      <c r="F148" s="103">
        <v>1</v>
      </c>
      <c r="G148" s="141"/>
      <c r="H148" s="147"/>
    </row>
    <row r="149" spans="1:8" ht="19.5" customHeight="1" x14ac:dyDescent="0.25">
      <c r="A149" s="222"/>
      <c r="B149" s="255"/>
      <c r="C149" s="220"/>
      <c r="D149" s="141" t="s">
        <v>578</v>
      </c>
      <c r="E149" s="141">
        <f>+F149+G149</f>
        <v>1</v>
      </c>
      <c r="F149" s="103">
        <v>1</v>
      </c>
      <c r="G149" s="141"/>
      <c r="H149" s="147"/>
    </row>
    <row r="150" spans="1:8" ht="19.5" customHeight="1" x14ac:dyDescent="0.25">
      <c r="A150" s="222"/>
      <c r="B150" s="255"/>
      <c r="C150" s="221" t="s">
        <v>579</v>
      </c>
      <c r="D150" s="141" t="s">
        <v>580</v>
      </c>
      <c r="E150" s="141">
        <f>+F150+G150</f>
        <v>1</v>
      </c>
      <c r="F150" s="103">
        <v>1</v>
      </c>
      <c r="G150" s="141"/>
      <c r="H150" s="147"/>
    </row>
    <row r="151" spans="1:8" ht="19.5" customHeight="1" x14ac:dyDescent="0.25">
      <c r="A151" s="222"/>
      <c r="B151" s="255"/>
      <c r="C151" s="222"/>
      <c r="D151" s="141" t="s">
        <v>581</v>
      </c>
      <c r="E151" s="141">
        <f t="shared" ref="E151:E160" si="5">+F151+G151</f>
        <v>1</v>
      </c>
      <c r="F151" s="103">
        <v>1</v>
      </c>
      <c r="G151" s="141"/>
      <c r="H151" s="147"/>
    </row>
    <row r="152" spans="1:8" ht="19.5" customHeight="1" x14ac:dyDescent="0.25">
      <c r="A152" s="222"/>
      <c r="B152" s="255"/>
      <c r="C152" s="222"/>
      <c r="D152" s="141" t="s">
        <v>582</v>
      </c>
      <c r="E152" s="141">
        <f t="shared" si="5"/>
        <v>1</v>
      </c>
      <c r="F152" s="103">
        <v>1</v>
      </c>
      <c r="G152" s="141"/>
      <c r="H152" s="147"/>
    </row>
    <row r="153" spans="1:8" ht="19.5" customHeight="1" x14ac:dyDescent="0.25">
      <c r="A153" s="222"/>
      <c r="B153" s="255"/>
      <c r="C153" s="222"/>
      <c r="D153" s="141" t="s">
        <v>583</v>
      </c>
      <c r="E153" s="141">
        <f t="shared" si="5"/>
        <v>1</v>
      </c>
      <c r="F153" s="103">
        <v>1</v>
      </c>
      <c r="G153" s="141"/>
      <c r="H153" s="147"/>
    </row>
    <row r="154" spans="1:8" ht="19.5" customHeight="1" x14ac:dyDescent="0.25">
      <c r="A154" s="222"/>
      <c r="B154" s="255"/>
      <c r="C154" s="222"/>
      <c r="D154" s="141" t="s">
        <v>584</v>
      </c>
      <c r="E154" s="141">
        <f t="shared" si="5"/>
        <v>1</v>
      </c>
      <c r="F154" s="103">
        <v>1</v>
      </c>
      <c r="G154" s="141"/>
      <c r="H154" s="147"/>
    </row>
    <row r="155" spans="1:8" ht="19.5" customHeight="1" x14ac:dyDescent="0.25">
      <c r="A155" s="222"/>
      <c r="B155" s="255"/>
      <c r="C155" s="222"/>
      <c r="D155" s="141" t="s">
        <v>585</v>
      </c>
      <c r="E155" s="141">
        <f t="shared" si="5"/>
        <v>1</v>
      </c>
      <c r="F155" s="103">
        <v>1</v>
      </c>
      <c r="G155" s="141"/>
      <c r="H155" s="147"/>
    </row>
    <row r="156" spans="1:8" ht="19.5" customHeight="1" x14ac:dyDescent="0.25">
      <c r="A156" s="222"/>
      <c r="B156" s="255"/>
      <c r="C156" s="222"/>
      <c r="D156" s="141" t="s">
        <v>586</v>
      </c>
      <c r="E156" s="141">
        <f t="shared" si="5"/>
        <v>1</v>
      </c>
      <c r="F156" s="103">
        <v>1</v>
      </c>
      <c r="G156" s="141"/>
      <c r="H156" s="147"/>
    </row>
    <row r="157" spans="1:8" ht="19.5" customHeight="1" x14ac:dyDescent="0.25">
      <c r="A157" s="222"/>
      <c r="B157" s="255"/>
      <c r="C157" s="222"/>
      <c r="D157" s="141" t="s">
        <v>587</v>
      </c>
      <c r="E157" s="141">
        <f t="shared" si="5"/>
        <v>1</v>
      </c>
      <c r="F157" s="103">
        <v>1</v>
      </c>
      <c r="G157" s="141"/>
      <c r="H157" s="147"/>
    </row>
    <row r="158" spans="1:8" ht="19.5" customHeight="1" x14ac:dyDescent="0.25">
      <c r="A158" s="222"/>
      <c r="B158" s="255"/>
      <c r="C158" s="222"/>
      <c r="D158" s="141" t="s">
        <v>588</v>
      </c>
      <c r="E158" s="141">
        <f t="shared" si="5"/>
        <v>1</v>
      </c>
      <c r="F158" s="103">
        <v>1</v>
      </c>
      <c r="G158" s="141"/>
      <c r="H158" s="147"/>
    </row>
    <row r="159" spans="1:8" ht="19.5" customHeight="1" x14ac:dyDescent="0.25">
      <c r="A159" s="222"/>
      <c r="B159" s="255"/>
      <c r="C159" s="222"/>
      <c r="D159" s="141" t="s">
        <v>589</v>
      </c>
      <c r="E159" s="141">
        <f t="shared" si="5"/>
        <v>1</v>
      </c>
      <c r="F159" s="103">
        <v>1</v>
      </c>
      <c r="G159" s="141"/>
      <c r="H159" s="147"/>
    </row>
    <row r="160" spans="1:8" ht="19.5" customHeight="1" x14ac:dyDescent="0.25">
      <c r="A160" s="223"/>
      <c r="B160" s="256"/>
      <c r="C160" s="223"/>
      <c r="D160" s="141" t="s">
        <v>590</v>
      </c>
      <c r="E160" s="141">
        <f t="shared" si="5"/>
        <v>1</v>
      </c>
      <c r="F160" s="103">
        <v>1</v>
      </c>
      <c r="G160" s="141"/>
      <c r="H160" s="147"/>
    </row>
    <row r="161" spans="1:8" ht="19.5" customHeight="1" x14ac:dyDescent="0.25">
      <c r="A161" s="252" t="s">
        <v>394</v>
      </c>
      <c r="B161" s="253"/>
      <c r="C161" s="142">
        <v>2</v>
      </c>
      <c r="D161" s="142">
        <v>14</v>
      </c>
      <c r="E161" s="142">
        <f>SUM(E147:E160)</f>
        <v>14</v>
      </c>
      <c r="F161" s="142">
        <f>SUM(F147:F160)</f>
        <v>14</v>
      </c>
      <c r="G161" s="142">
        <f>SUM(G147:G160)</f>
        <v>0</v>
      </c>
      <c r="H161" s="147"/>
    </row>
    <row r="162" spans="1:8" ht="19.5" customHeight="1" x14ac:dyDescent="0.25">
      <c r="A162" s="252" t="s">
        <v>394</v>
      </c>
      <c r="B162" s="253"/>
      <c r="C162" s="146">
        <v>49</v>
      </c>
      <c r="D162" s="146">
        <f>+D161+D146+D133+D109+D103+D93+D88+D65+D49+D37+D27+D13</f>
        <v>142</v>
      </c>
      <c r="E162" s="146">
        <f>+E161+E146+E133+E109+E103+E93+E88+E65+E49+E37+E27+E13</f>
        <v>142</v>
      </c>
      <c r="F162" s="146">
        <f t="shared" ref="F162:G162" si="6">+F161+F146+F133+F109+F103+F93+F88+F65+F49+F37+F27+F13</f>
        <v>137</v>
      </c>
      <c r="G162" s="146">
        <f t="shared" si="6"/>
        <v>5</v>
      </c>
      <c r="H162" s="147"/>
    </row>
    <row r="164" spans="1:8" ht="15.75" x14ac:dyDescent="0.25">
      <c r="A164" s="294" t="s">
        <v>591</v>
      </c>
      <c r="B164" s="294"/>
      <c r="C164" s="294"/>
      <c r="D164" s="294"/>
      <c r="E164" s="294"/>
      <c r="F164" s="294"/>
      <c r="G164" s="294"/>
      <c r="H164" s="294"/>
    </row>
    <row r="165" spans="1:8" ht="19.5" customHeight="1" x14ac:dyDescent="0.25">
      <c r="A165" s="237" t="s">
        <v>0</v>
      </c>
      <c r="B165" s="237" t="s">
        <v>1</v>
      </c>
      <c r="C165" s="215" t="s">
        <v>378</v>
      </c>
      <c r="D165" s="215"/>
      <c r="E165" s="215"/>
      <c r="F165" s="215"/>
      <c r="G165" s="215"/>
      <c r="H165" s="215"/>
    </row>
    <row r="166" spans="1:8" ht="24.75" customHeight="1" x14ac:dyDescent="0.25">
      <c r="A166" s="238"/>
      <c r="B166" s="238"/>
      <c r="C166" s="215" t="s">
        <v>379</v>
      </c>
      <c r="D166" s="215" t="s">
        <v>380</v>
      </c>
      <c r="E166" s="237" t="s">
        <v>2</v>
      </c>
      <c r="F166" s="224" t="s">
        <v>381</v>
      </c>
      <c r="G166" s="225"/>
      <c r="H166" s="215" t="s">
        <v>384</v>
      </c>
    </row>
    <row r="167" spans="1:8" ht="80.25" customHeight="1" x14ac:dyDescent="0.25">
      <c r="A167" s="239"/>
      <c r="B167" s="239"/>
      <c r="C167" s="215"/>
      <c r="D167" s="215"/>
      <c r="E167" s="239"/>
      <c r="F167" s="148" t="s">
        <v>382</v>
      </c>
      <c r="G167" s="148" t="s">
        <v>383</v>
      </c>
      <c r="H167" s="215"/>
    </row>
    <row r="168" spans="1:8" ht="19.5" customHeight="1" x14ac:dyDescent="0.25">
      <c r="A168" s="217">
        <v>1</v>
      </c>
      <c r="B168" s="227" t="s">
        <v>592</v>
      </c>
      <c r="C168" s="105" t="s">
        <v>593</v>
      </c>
      <c r="D168" s="147" t="s">
        <v>594</v>
      </c>
      <c r="E168" s="147">
        <f>+F168+G168</f>
        <v>1</v>
      </c>
      <c r="F168" s="147"/>
      <c r="G168" s="147">
        <v>1</v>
      </c>
      <c r="H168" s="147"/>
    </row>
    <row r="169" spans="1:8" ht="19.5" customHeight="1" x14ac:dyDescent="0.25">
      <c r="A169" s="226"/>
      <c r="B169" s="227"/>
      <c r="C169" s="105" t="s">
        <v>593</v>
      </c>
      <c r="D169" s="147" t="s">
        <v>595</v>
      </c>
      <c r="E169" s="147">
        <f t="shared" ref="E169:E170" si="7">+F169+G169</f>
        <v>1</v>
      </c>
      <c r="F169" s="147"/>
      <c r="G169" s="147">
        <v>1</v>
      </c>
      <c r="H169" s="147"/>
    </row>
    <row r="170" spans="1:8" ht="19.5" customHeight="1" x14ac:dyDescent="0.25">
      <c r="A170" s="218"/>
      <c r="B170" s="227"/>
      <c r="C170" s="147" t="s">
        <v>596</v>
      </c>
      <c r="D170" s="147" t="s">
        <v>597</v>
      </c>
      <c r="E170" s="147">
        <f t="shared" si="7"/>
        <v>1</v>
      </c>
      <c r="F170" s="147"/>
      <c r="G170" s="147">
        <v>1</v>
      </c>
      <c r="H170" s="147"/>
    </row>
    <row r="171" spans="1:8" ht="19.5" customHeight="1" x14ac:dyDescent="0.25">
      <c r="A171" s="224" t="s">
        <v>63</v>
      </c>
      <c r="B171" s="225"/>
      <c r="C171" s="148">
        <v>2</v>
      </c>
      <c r="D171" s="148">
        <v>3</v>
      </c>
      <c r="E171" s="148">
        <f t="shared" ref="E171:G171" si="8">SUM(E168:E170)</f>
        <v>3</v>
      </c>
      <c r="F171" s="148">
        <f t="shared" si="8"/>
        <v>0</v>
      </c>
      <c r="G171" s="148">
        <f t="shared" si="8"/>
        <v>3</v>
      </c>
      <c r="H171" s="147"/>
    </row>
    <row r="172" spans="1:8" ht="19.5" customHeight="1" x14ac:dyDescent="0.25">
      <c r="A172" s="143">
        <v>2</v>
      </c>
      <c r="B172" s="143" t="s">
        <v>598</v>
      </c>
      <c r="C172" s="158" t="s">
        <v>599</v>
      </c>
      <c r="D172" s="147" t="s">
        <v>600</v>
      </c>
      <c r="E172" s="147">
        <f t="shared" ref="E172" si="9">+F172+G172</f>
        <v>1</v>
      </c>
      <c r="F172" s="147"/>
      <c r="G172" s="147">
        <v>1</v>
      </c>
      <c r="H172" s="147"/>
    </row>
    <row r="173" spans="1:8" ht="19.5" customHeight="1" x14ac:dyDescent="0.25">
      <c r="A173" s="224" t="s">
        <v>63</v>
      </c>
      <c r="B173" s="225"/>
      <c r="C173" s="148">
        <v>1</v>
      </c>
      <c r="D173" s="148">
        <v>1</v>
      </c>
      <c r="E173" s="148">
        <f>SUM(E172:E172)</f>
        <v>1</v>
      </c>
      <c r="F173" s="148">
        <f>SUM(F172:F172)</f>
        <v>0</v>
      </c>
      <c r="G173" s="148">
        <f>SUM(G172:G172)</f>
        <v>1</v>
      </c>
      <c r="H173" s="147"/>
    </row>
    <row r="174" spans="1:8" ht="19.5" customHeight="1" x14ac:dyDescent="0.25">
      <c r="A174" s="217">
        <v>3</v>
      </c>
      <c r="B174" s="217" t="s">
        <v>602</v>
      </c>
      <c r="C174" s="147" t="s">
        <v>184</v>
      </c>
      <c r="D174" s="147" t="s">
        <v>603</v>
      </c>
      <c r="E174" s="147">
        <f>+F174+G174</f>
        <v>1</v>
      </c>
      <c r="F174" s="147"/>
      <c r="G174" s="147">
        <v>1</v>
      </c>
      <c r="H174" s="147"/>
    </row>
    <row r="175" spans="1:8" ht="19.5" customHeight="1" x14ac:dyDescent="0.25">
      <c r="A175" s="226"/>
      <c r="B175" s="226"/>
      <c r="C175" s="147" t="s">
        <v>604</v>
      </c>
      <c r="D175" s="147" t="s">
        <v>605</v>
      </c>
      <c r="E175" s="147">
        <f>+F175+G175</f>
        <v>1</v>
      </c>
      <c r="F175" s="147"/>
      <c r="G175" s="147">
        <v>1</v>
      </c>
      <c r="H175" s="147"/>
    </row>
    <row r="176" spans="1:8" ht="19.5" customHeight="1" x14ac:dyDescent="0.25">
      <c r="A176" s="226"/>
      <c r="B176" s="226"/>
      <c r="C176" s="147" t="s">
        <v>606</v>
      </c>
      <c r="D176" s="147" t="s">
        <v>607</v>
      </c>
      <c r="E176" s="147">
        <f>+F176+G176</f>
        <v>1</v>
      </c>
      <c r="F176" s="147"/>
      <c r="G176" s="147">
        <v>1</v>
      </c>
      <c r="H176" s="147"/>
    </row>
    <row r="177" spans="1:8" ht="19.5" customHeight="1" x14ac:dyDescent="0.25">
      <c r="A177" s="226"/>
      <c r="B177" s="226"/>
      <c r="C177" s="147" t="s">
        <v>608</v>
      </c>
      <c r="D177" s="147" t="s">
        <v>609</v>
      </c>
      <c r="E177" s="147">
        <v>1</v>
      </c>
      <c r="F177" s="147"/>
      <c r="G177" s="147">
        <v>1</v>
      </c>
      <c r="H177" s="147"/>
    </row>
    <row r="178" spans="1:8" ht="19.5" customHeight="1" x14ac:dyDescent="0.25">
      <c r="A178" s="224" t="s">
        <v>63</v>
      </c>
      <c r="B178" s="225"/>
      <c r="C178" s="148">
        <v>4</v>
      </c>
      <c r="D178" s="148">
        <v>4</v>
      </c>
      <c r="E178" s="148">
        <f>SUM(E174:E177)</f>
        <v>4</v>
      </c>
      <c r="F178" s="148">
        <f>SUM(F174:F177)</f>
        <v>0</v>
      </c>
      <c r="G178" s="148">
        <f>SUM(G174:G177)</f>
        <v>4</v>
      </c>
      <c r="H178" s="147"/>
    </row>
    <row r="179" spans="1:8" ht="19.5" customHeight="1" x14ac:dyDescent="0.25">
      <c r="A179" s="143">
        <v>4</v>
      </c>
      <c r="B179" s="143" t="s">
        <v>107</v>
      </c>
      <c r="C179" s="147" t="s">
        <v>611</v>
      </c>
      <c r="D179" s="147" t="s">
        <v>612</v>
      </c>
      <c r="E179" s="147">
        <f>+F179+G179</f>
        <v>1</v>
      </c>
      <c r="F179" s="147"/>
      <c r="G179" s="147">
        <v>1</v>
      </c>
      <c r="H179" s="147"/>
    </row>
    <row r="180" spans="1:8" ht="19.5" customHeight="1" x14ac:dyDescent="0.25">
      <c r="A180" s="224" t="s">
        <v>63</v>
      </c>
      <c r="B180" s="225"/>
      <c r="C180" s="148">
        <v>1</v>
      </c>
      <c r="D180" s="148">
        <v>1</v>
      </c>
      <c r="E180" s="148">
        <f>SUM(E179:E179)</f>
        <v>1</v>
      </c>
      <c r="F180" s="148">
        <f>SUM(F179:F179)</f>
        <v>0</v>
      </c>
      <c r="G180" s="148">
        <f>SUM(G179:G179)</f>
        <v>1</v>
      </c>
      <c r="H180" s="147"/>
    </row>
    <row r="181" spans="1:8" ht="19.5" customHeight="1" x14ac:dyDescent="0.25">
      <c r="A181" s="217">
        <v>6</v>
      </c>
      <c r="B181" s="227" t="s">
        <v>614</v>
      </c>
      <c r="C181" s="147" t="s">
        <v>615</v>
      </c>
      <c r="D181" s="147" t="s">
        <v>616</v>
      </c>
      <c r="E181" s="147">
        <v>1</v>
      </c>
      <c r="F181" s="147"/>
      <c r="G181" s="147">
        <v>1</v>
      </c>
      <c r="H181" s="147"/>
    </row>
    <row r="182" spans="1:8" ht="19.5" customHeight="1" x14ac:dyDescent="0.25">
      <c r="A182" s="226"/>
      <c r="B182" s="227"/>
      <c r="C182" s="147" t="s">
        <v>165</v>
      </c>
      <c r="D182" s="147" t="s">
        <v>618</v>
      </c>
      <c r="E182" s="147">
        <v>1</v>
      </c>
      <c r="F182" s="147"/>
      <c r="G182" s="147">
        <v>1</v>
      </c>
      <c r="H182" s="147"/>
    </row>
    <row r="183" spans="1:8" ht="19.5" customHeight="1" x14ac:dyDescent="0.25">
      <c r="A183" s="224" t="s">
        <v>63</v>
      </c>
      <c r="B183" s="225"/>
      <c r="C183" s="148">
        <v>2</v>
      </c>
      <c r="D183" s="148">
        <v>2</v>
      </c>
      <c r="E183" s="148">
        <f>SUM(E181:E182)</f>
        <v>2</v>
      </c>
      <c r="F183" s="148">
        <f>SUM(F181:F182)</f>
        <v>0</v>
      </c>
      <c r="G183" s="148">
        <f>SUM(G181:G182)</f>
        <v>2</v>
      </c>
      <c r="H183" s="147"/>
    </row>
    <row r="184" spans="1:8" ht="19.5" customHeight="1" x14ac:dyDescent="0.25">
      <c r="A184" s="143">
        <v>7</v>
      </c>
      <c r="B184" s="147" t="s">
        <v>619</v>
      </c>
      <c r="C184" s="147" t="s">
        <v>620</v>
      </c>
      <c r="D184" s="147" t="s">
        <v>621</v>
      </c>
      <c r="E184" s="147">
        <v>1</v>
      </c>
      <c r="F184" s="147"/>
      <c r="G184" s="147">
        <v>1</v>
      </c>
      <c r="H184" s="147"/>
    </row>
    <row r="185" spans="1:8" ht="19.5" customHeight="1" x14ac:dyDescent="0.25">
      <c r="A185" s="224" t="s">
        <v>63</v>
      </c>
      <c r="B185" s="225"/>
      <c r="C185" s="148">
        <v>1</v>
      </c>
      <c r="D185" s="148">
        <v>1</v>
      </c>
      <c r="E185" s="148">
        <f>SUM(E184:E184)</f>
        <v>1</v>
      </c>
      <c r="F185" s="148">
        <f>SUM(F184:F184)</f>
        <v>0</v>
      </c>
      <c r="G185" s="148">
        <f>SUM(G184:G184)</f>
        <v>1</v>
      </c>
      <c r="H185" s="147"/>
    </row>
    <row r="186" spans="1:8" ht="19.5" customHeight="1" x14ac:dyDescent="0.25">
      <c r="A186" s="143">
        <v>8</v>
      </c>
      <c r="B186" s="147" t="s">
        <v>622</v>
      </c>
      <c r="C186" s="147" t="s">
        <v>623</v>
      </c>
      <c r="D186" s="147" t="s">
        <v>624</v>
      </c>
      <c r="E186" s="147">
        <f>+F186+G186</f>
        <v>1</v>
      </c>
      <c r="F186" s="147"/>
      <c r="G186" s="147">
        <v>1</v>
      </c>
      <c r="H186" s="147"/>
    </row>
    <row r="187" spans="1:8" ht="19.5" customHeight="1" x14ac:dyDescent="0.25">
      <c r="A187" s="224" t="s">
        <v>63</v>
      </c>
      <c r="B187" s="225"/>
      <c r="C187" s="148">
        <v>1</v>
      </c>
      <c r="D187" s="148">
        <v>1</v>
      </c>
      <c r="E187" s="148">
        <f>SUM(E186:E186)</f>
        <v>1</v>
      </c>
      <c r="F187" s="148">
        <f>SUM(F186:F186)</f>
        <v>0</v>
      </c>
      <c r="G187" s="148">
        <f>SUM(G186:G186)</f>
        <v>1</v>
      </c>
      <c r="H187" s="147"/>
    </row>
    <row r="188" spans="1:8" ht="19.5" customHeight="1" x14ac:dyDescent="0.25">
      <c r="A188" s="143">
        <v>9</v>
      </c>
      <c r="B188" s="147" t="s">
        <v>625</v>
      </c>
      <c r="C188" s="147" t="s">
        <v>216</v>
      </c>
      <c r="D188" s="147" t="s">
        <v>627</v>
      </c>
      <c r="E188" s="147">
        <v>1</v>
      </c>
      <c r="F188" s="147"/>
      <c r="G188" s="147">
        <v>1</v>
      </c>
      <c r="H188" s="147"/>
    </row>
    <row r="189" spans="1:8" ht="19.5" customHeight="1" x14ac:dyDescent="0.25">
      <c r="A189" s="224" t="s">
        <v>63</v>
      </c>
      <c r="B189" s="225"/>
      <c r="C189" s="148">
        <v>1</v>
      </c>
      <c r="D189" s="148">
        <v>1</v>
      </c>
      <c r="E189" s="148">
        <f>SUM(E188:E188)</f>
        <v>1</v>
      </c>
      <c r="F189" s="148">
        <f>SUM(F188:F188)</f>
        <v>0</v>
      </c>
      <c r="G189" s="148">
        <f>SUM(G188:G188)</f>
        <v>1</v>
      </c>
      <c r="H189" s="147"/>
    </row>
    <row r="190" spans="1:8" ht="19.5" customHeight="1" x14ac:dyDescent="0.25">
      <c r="A190" s="217">
        <v>10</v>
      </c>
      <c r="B190" s="217" t="s">
        <v>629</v>
      </c>
      <c r="C190" s="105" t="s">
        <v>630</v>
      </c>
      <c r="D190" s="147" t="s">
        <v>631</v>
      </c>
      <c r="E190" s="147">
        <v>1</v>
      </c>
      <c r="F190" s="147"/>
      <c r="G190" s="147">
        <v>1</v>
      </c>
      <c r="H190" s="147"/>
    </row>
    <row r="191" spans="1:8" ht="19.5" customHeight="1" x14ac:dyDescent="0.25">
      <c r="A191" s="226"/>
      <c r="B191" s="226"/>
      <c r="C191" s="105" t="s">
        <v>632</v>
      </c>
      <c r="D191" s="147" t="s">
        <v>633</v>
      </c>
      <c r="E191" s="147">
        <v>1</v>
      </c>
      <c r="F191" s="147"/>
      <c r="G191" s="147">
        <v>1</v>
      </c>
      <c r="H191" s="147"/>
    </row>
    <row r="192" spans="1:8" ht="19.5" customHeight="1" x14ac:dyDescent="0.25">
      <c r="A192" s="224" t="s">
        <v>63</v>
      </c>
      <c r="B192" s="225"/>
      <c r="C192" s="148">
        <v>2</v>
      </c>
      <c r="D192" s="148">
        <v>2</v>
      </c>
      <c r="E192" s="148">
        <f>SUM(E190:E191)</f>
        <v>2</v>
      </c>
      <c r="F192" s="148">
        <f>SUM(F190:F191)</f>
        <v>0</v>
      </c>
      <c r="G192" s="148">
        <f>SUM(G190:G191)</f>
        <v>2</v>
      </c>
      <c r="H192" s="147"/>
    </row>
    <row r="193" spans="1:8" ht="19.5" customHeight="1" x14ac:dyDescent="0.25">
      <c r="A193" s="224" t="s">
        <v>222</v>
      </c>
      <c r="B193" s="225"/>
      <c r="C193" s="148">
        <f>+C192+C189+C187+C185+C183+C180+C178+C173+C171</f>
        <v>15</v>
      </c>
      <c r="D193" s="148">
        <f t="shared" ref="D193:G193" si="10">+D192+D189+D187+D185+D183+D180+D178+D173+D171</f>
        <v>16</v>
      </c>
      <c r="E193" s="148">
        <f t="shared" si="10"/>
        <v>16</v>
      </c>
      <c r="F193" s="148">
        <f t="shared" si="10"/>
        <v>0</v>
      </c>
      <c r="G193" s="148">
        <f t="shared" si="10"/>
        <v>16</v>
      </c>
      <c r="H193" s="147"/>
    </row>
    <row r="195" spans="1:8" s="93" customFormat="1" ht="15.75" x14ac:dyDescent="0.25">
      <c r="A195" s="294" t="s">
        <v>634</v>
      </c>
      <c r="B195" s="294"/>
      <c r="C195" s="294"/>
      <c r="D195" s="294"/>
      <c r="E195" s="294"/>
      <c r="F195" s="294"/>
      <c r="G195" s="294"/>
      <c r="H195" s="294"/>
    </row>
    <row r="196" spans="1:8" s="93" customFormat="1" ht="19.5" customHeight="1" x14ac:dyDescent="0.25">
      <c r="A196" s="215" t="s">
        <v>0</v>
      </c>
      <c r="B196" s="246" t="s">
        <v>1</v>
      </c>
      <c r="C196" s="215" t="s">
        <v>378</v>
      </c>
      <c r="D196" s="215"/>
      <c r="E196" s="215"/>
      <c r="F196" s="215"/>
      <c r="G196" s="215"/>
      <c r="H196" s="215"/>
    </row>
    <row r="197" spans="1:8" s="93" customFormat="1" ht="24.75" customHeight="1" x14ac:dyDescent="0.25">
      <c r="A197" s="215"/>
      <c r="B197" s="246"/>
      <c r="C197" s="215" t="s">
        <v>379</v>
      </c>
      <c r="D197" s="215" t="s">
        <v>380</v>
      </c>
      <c r="E197" s="215" t="s">
        <v>635</v>
      </c>
      <c r="F197" s="215" t="s">
        <v>27</v>
      </c>
      <c r="G197" s="215"/>
      <c r="H197" s="215"/>
    </row>
    <row r="198" spans="1:8" s="93" customFormat="1" ht="80.25" customHeight="1" x14ac:dyDescent="0.25">
      <c r="A198" s="215"/>
      <c r="B198" s="246"/>
      <c r="C198" s="215"/>
      <c r="D198" s="215"/>
      <c r="E198" s="215"/>
      <c r="F198" s="148" t="s">
        <v>636</v>
      </c>
      <c r="G198" s="148" t="s">
        <v>637</v>
      </c>
      <c r="H198" s="148" t="s">
        <v>384</v>
      </c>
    </row>
    <row r="199" spans="1:8" s="93" customFormat="1" ht="19.5" customHeight="1" x14ac:dyDescent="0.25">
      <c r="A199" s="148">
        <v>1</v>
      </c>
      <c r="B199" s="152">
        <v>2</v>
      </c>
      <c r="C199" s="148">
        <v>12</v>
      </c>
      <c r="D199" s="148">
        <v>13</v>
      </c>
      <c r="E199" s="148"/>
      <c r="F199" s="148"/>
      <c r="G199" s="148">
        <v>14</v>
      </c>
      <c r="H199" s="148"/>
    </row>
    <row r="200" spans="1:8" ht="19.5" customHeight="1" x14ac:dyDescent="0.25">
      <c r="A200" s="246">
        <v>1</v>
      </c>
      <c r="B200" s="246" t="s">
        <v>11</v>
      </c>
      <c r="C200" s="227" t="s">
        <v>638</v>
      </c>
      <c r="D200" s="108" t="s">
        <v>639</v>
      </c>
      <c r="E200" s="147">
        <v>1</v>
      </c>
      <c r="F200" s="147"/>
      <c r="G200" s="147">
        <v>1</v>
      </c>
      <c r="H200" s="147"/>
    </row>
    <row r="201" spans="1:8" ht="19.5" customHeight="1" x14ac:dyDescent="0.25">
      <c r="A201" s="246"/>
      <c r="B201" s="246"/>
      <c r="C201" s="227"/>
      <c r="D201" s="108" t="s">
        <v>640</v>
      </c>
      <c r="E201" s="147">
        <v>1</v>
      </c>
      <c r="F201" s="147"/>
      <c r="G201" s="147">
        <v>1</v>
      </c>
      <c r="H201" s="147"/>
    </row>
    <row r="202" spans="1:8" ht="19.5" customHeight="1" x14ac:dyDescent="0.25">
      <c r="A202" s="246"/>
      <c r="B202" s="246"/>
      <c r="C202" s="227" t="s">
        <v>641</v>
      </c>
      <c r="D202" s="108" t="s">
        <v>642</v>
      </c>
      <c r="E202" s="147">
        <v>1</v>
      </c>
      <c r="F202" s="147"/>
      <c r="G202" s="147">
        <v>1</v>
      </c>
      <c r="H202" s="147"/>
    </row>
    <row r="203" spans="1:8" ht="19.5" customHeight="1" x14ac:dyDescent="0.25">
      <c r="A203" s="246"/>
      <c r="B203" s="246"/>
      <c r="C203" s="227"/>
      <c r="D203" s="108" t="s">
        <v>643</v>
      </c>
      <c r="E203" s="147">
        <v>1</v>
      </c>
      <c r="F203" s="147"/>
      <c r="G203" s="147">
        <v>1</v>
      </c>
      <c r="H203" s="147"/>
    </row>
    <row r="204" spans="1:8" ht="19.5" customHeight="1" x14ac:dyDescent="0.25">
      <c r="A204" s="246"/>
      <c r="B204" s="246"/>
      <c r="C204" s="147" t="s">
        <v>644</v>
      </c>
      <c r="D204" s="108" t="s">
        <v>645</v>
      </c>
      <c r="E204" s="147">
        <v>1</v>
      </c>
      <c r="F204" s="147"/>
      <c r="G204" s="147">
        <v>1</v>
      </c>
      <c r="H204" s="147"/>
    </row>
    <row r="205" spans="1:8" ht="19.5" customHeight="1" x14ac:dyDescent="0.25">
      <c r="A205" s="246"/>
      <c r="B205" s="152" t="s">
        <v>646</v>
      </c>
      <c r="C205" s="148">
        <v>3</v>
      </c>
      <c r="D205" s="146">
        <v>5</v>
      </c>
      <c r="E205" s="148">
        <f>SUM(E200:E204)</f>
        <v>5</v>
      </c>
      <c r="F205" s="148"/>
      <c r="G205" s="148">
        <f>SUM(G200:G204)</f>
        <v>5</v>
      </c>
      <c r="H205" s="148"/>
    </row>
    <row r="206" spans="1:8" ht="19.5" customHeight="1" x14ac:dyDescent="0.25">
      <c r="A206" s="246">
        <v>2</v>
      </c>
      <c r="B206" s="246" t="s">
        <v>647</v>
      </c>
      <c r="C206" s="147" t="s">
        <v>648</v>
      </c>
      <c r="D206" s="147" t="s">
        <v>649</v>
      </c>
      <c r="E206" s="147">
        <v>1</v>
      </c>
      <c r="F206" s="147"/>
      <c r="G206" s="147">
        <v>1</v>
      </c>
      <c r="H206" s="147"/>
    </row>
    <row r="207" spans="1:8" ht="19.5" customHeight="1" x14ac:dyDescent="0.25">
      <c r="A207" s="246"/>
      <c r="B207" s="246"/>
      <c r="C207" s="147" t="s">
        <v>648</v>
      </c>
      <c r="D207" s="147" t="s">
        <v>650</v>
      </c>
      <c r="E207" s="147">
        <v>1</v>
      </c>
      <c r="F207" s="147"/>
      <c r="G207" s="147">
        <v>1</v>
      </c>
      <c r="H207" s="147"/>
    </row>
    <row r="208" spans="1:8" ht="19.5" customHeight="1" x14ac:dyDescent="0.25">
      <c r="A208" s="246"/>
      <c r="B208" s="246"/>
      <c r="C208" s="147" t="s">
        <v>651</v>
      </c>
      <c r="D208" s="147" t="s">
        <v>652</v>
      </c>
      <c r="E208" s="147">
        <v>1</v>
      </c>
      <c r="F208" s="147"/>
      <c r="G208" s="147">
        <v>1</v>
      </c>
      <c r="H208" s="147"/>
    </row>
    <row r="209" spans="1:8" ht="19.5" customHeight="1" x14ac:dyDescent="0.25">
      <c r="A209" s="246"/>
      <c r="B209" s="246"/>
      <c r="C209" s="108" t="s">
        <v>112</v>
      </c>
      <c r="D209" s="108" t="s">
        <v>653</v>
      </c>
      <c r="E209" s="147">
        <v>1</v>
      </c>
      <c r="F209" s="147"/>
      <c r="G209" s="147">
        <v>1</v>
      </c>
      <c r="H209" s="147"/>
    </row>
    <row r="210" spans="1:8" ht="19.5" customHeight="1" x14ac:dyDescent="0.25">
      <c r="A210" s="246"/>
      <c r="B210" s="246"/>
      <c r="C210" s="108" t="s">
        <v>654</v>
      </c>
      <c r="D210" s="108" t="s">
        <v>655</v>
      </c>
      <c r="E210" s="147">
        <v>1</v>
      </c>
      <c r="F210" s="147"/>
      <c r="G210" s="147">
        <v>1</v>
      </c>
      <c r="H210" s="147"/>
    </row>
    <row r="211" spans="1:8" ht="19.5" customHeight="1" x14ac:dyDescent="0.25">
      <c r="A211" s="246"/>
      <c r="B211" s="246"/>
      <c r="C211" s="108" t="s">
        <v>656</v>
      </c>
      <c r="D211" s="108" t="s">
        <v>657</v>
      </c>
      <c r="E211" s="147">
        <v>1</v>
      </c>
      <c r="F211" s="147"/>
      <c r="G211" s="147">
        <v>1</v>
      </c>
      <c r="H211" s="147"/>
    </row>
    <row r="212" spans="1:8" ht="19.5" customHeight="1" x14ac:dyDescent="0.25">
      <c r="A212" s="246"/>
      <c r="B212" s="246"/>
      <c r="C212" s="108" t="s">
        <v>658</v>
      </c>
      <c r="D212" s="108" t="s">
        <v>659</v>
      </c>
      <c r="E212" s="147">
        <v>1</v>
      </c>
      <c r="F212" s="147"/>
      <c r="G212" s="147">
        <v>1</v>
      </c>
      <c r="H212" s="147"/>
    </row>
    <row r="213" spans="1:8" ht="19.5" customHeight="1" x14ac:dyDescent="0.25">
      <c r="A213" s="246"/>
      <c r="B213" s="246"/>
      <c r="C213" s="108" t="s">
        <v>660</v>
      </c>
      <c r="D213" s="108" t="s">
        <v>661</v>
      </c>
      <c r="E213" s="147">
        <v>1</v>
      </c>
      <c r="F213" s="147"/>
      <c r="G213" s="147">
        <v>1</v>
      </c>
      <c r="H213" s="147"/>
    </row>
    <row r="214" spans="1:8" ht="19.5" customHeight="1" x14ac:dyDescent="0.25">
      <c r="A214" s="246"/>
      <c r="B214" s="152" t="s">
        <v>646</v>
      </c>
      <c r="C214" s="109">
        <v>7</v>
      </c>
      <c r="D214" s="146">
        <v>8</v>
      </c>
      <c r="E214" s="148">
        <f>SUM(E206:E213)</f>
        <v>8</v>
      </c>
      <c r="F214" s="148">
        <f>SUM(F206:F213)</f>
        <v>0</v>
      </c>
      <c r="G214" s="148">
        <f>SUM(G206:G213)</f>
        <v>8</v>
      </c>
      <c r="H214" s="148"/>
    </row>
    <row r="215" spans="1:8" ht="19.5" customHeight="1" x14ac:dyDescent="0.25">
      <c r="A215" s="246">
        <v>3</v>
      </c>
      <c r="B215" s="246" t="s">
        <v>662</v>
      </c>
      <c r="C215" s="153" t="s">
        <v>663</v>
      </c>
      <c r="D215" s="153" t="s">
        <v>664</v>
      </c>
      <c r="E215" s="147">
        <v>1</v>
      </c>
      <c r="F215" s="147"/>
      <c r="G215" s="147">
        <v>1</v>
      </c>
      <c r="H215" s="147"/>
    </row>
    <row r="216" spans="1:8" ht="19.5" customHeight="1" x14ac:dyDescent="0.25">
      <c r="A216" s="246"/>
      <c r="B216" s="246"/>
      <c r="C216" s="153" t="s">
        <v>665</v>
      </c>
      <c r="D216" s="153" t="s">
        <v>666</v>
      </c>
      <c r="E216" s="147">
        <v>1</v>
      </c>
      <c r="F216" s="147"/>
      <c r="G216" s="147">
        <v>1</v>
      </c>
      <c r="H216" s="147"/>
    </row>
    <row r="217" spans="1:8" ht="19.5" customHeight="1" x14ac:dyDescent="0.25">
      <c r="A217" s="246"/>
      <c r="B217" s="246"/>
      <c r="C217" s="219" t="s">
        <v>667</v>
      </c>
      <c r="D217" s="153" t="s">
        <v>668</v>
      </c>
      <c r="E217" s="147">
        <v>1</v>
      </c>
      <c r="F217" s="147"/>
      <c r="G217" s="147">
        <v>1</v>
      </c>
      <c r="H217" s="147"/>
    </row>
    <row r="218" spans="1:8" ht="19.5" customHeight="1" x14ac:dyDescent="0.25">
      <c r="A218" s="246"/>
      <c r="B218" s="246"/>
      <c r="C218" s="219"/>
      <c r="D218" s="153" t="s">
        <v>669</v>
      </c>
      <c r="E218" s="147">
        <v>1</v>
      </c>
      <c r="F218" s="147"/>
      <c r="G218" s="147">
        <v>1</v>
      </c>
      <c r="H218" s="147"/>
    </row>
    <row r="219" spans="1:8" ht="19.5" customHeight="1" x14ac:dyDescent="0.25">
      <c r="A219" s="246"/>
      <c r="B219" s="246"/>
      <c r="C219" s="219"/>
      <c r="D219" s="153" t="s">
        <v>670</v>
      </c>
      <c r="E219" s="147">
        <v>1</v>
      </c>
      <c r="F219" s="147"/>
      <c r="G219" s="147">
        <v>1</v>
      </c>
      <c r="H219" s="147"/>
    </row>
    <row r="220" spans="1:8" ht="19.5" customHeight="1" x14ac:dyDescent="0.25">
      <c r="A220" s="246"/>
      <c r="B220" s="246"/>
      <c r="C220" s="219" t="s">
        <v>671</v>
      </c>
      <c r="D220" s="153" t="s">
        <v>672</v>
      </c>
      <c r="E220" s="147">
        <v>1</v>
      </c>
      <c r="F220" s="147"/>
      <c r="G220" s="147">
        <v>1</v>
      </c>
      <c r="H220" s="147"/>
    </row>
    <row r="221" spans="1:8" ht="19.5" customHeight="1" x14ac:dyDescent="0.25">
      <c r="A221" s="246"/>
      <c r="B221" s="246"/>
      <c r="C221" s="219"/>
      <c r="D221" s="153" t="s">
        <v>673</v>
      </c>
      <c r="E221" s="147">
        <v>1</v>
      </c>
      <c r="F221" s="147"/>
      <c r="G221" s="147">
        <v>1</v>
      </c>
      <c r="H221" s="147"/>
    </row>
    <row r="222" spans="1:8" ht="19.5" customHeight="1" x14ac:dyDescent="0.25">
      <c r="A222" s="246"/>
      <c r="B222" s="246"/>
      <c r="C222" s="219" t="s">
        <v>674</v>
      </c>
      <c r="D222" s="153" t="s">
        <v>675</v>
      </c>
      <c r="E222" s="147">
        <v>1</v>
      </c>
      <c r="F222" s="147"/>
      <c r="G222" s="147">
        <v>1</v>
      </c>
      <c r="H222" s="147"/>
    </row>
    <row r="223" spans="1:8" ht="19.5" customHeight="1" x14ac:dyDescent="0.25">
      <c r="A223" s="246"/>
      <c r="B223" s="246"/>
      <c r="C223" s="219"/>
      <c r="D223" s="153" t="s">
        <v>676</v>
      </c>
      <c r="E223" s="147">
        <v>1</v>
      </c>
      <c r="F223" s="147"/>
      <c r="G223" s="147">
        <v>1</v>
      </c>
      <c r="H223" s="147"/>
    </row>
    <row r="224" spans="1:8" ht="19.5" customHeight="1" x14ac:dyDescent="0.25">
      <c r="A224" s="246"/>
      <c r="B224" s="246"/>
      <c r="C224" s="219" t="s">
        <v>677</v>
      </c>
      <c r="D224" s="153" t="s">
        <v>678</v>
      </c>
      <c r="E224" s="147">
        <v>1</v>
      </c>
      <c r="F224" s="147"/>
      <c r="G224" s="147">
        <v>1</v>
      </c>
      <c r="H224" s="147"/>
    </row>
    <row r="225" spans="1:8" ht="19.5" customHeight="1" x14ac:dyDescent="0.25">
      <c r="A225" s="246"/>
      <c r="B225" s="246"/>
      <c r="C225" s="219"/>
      <c r="D225" s="153" t="s">
        <v>679</v>
      </c>
      <c r="E225" s="147">
        <v>1</v>
      </c>
      <c r="F225" s="147"/>
      <c r="G225" s="147">
        <v>1</v>
      </c>
      <c r="H225" s="147"/>
    </row>
    <row r="226" spans="1:8" ht="19.5" customHeight="1" x14ac:dyDescent="0.25">
      <c r="A226" s="246"/>
      <c r="B226" s="246"/>
      <c r="C226" s="219"/>
      <c r="D226" s="153" t="s">
        <v>680</v>
      </c>
      <c r="E226" s="147">
        <v>1</v>
      </c>
      <c r="F226" s="147"/>
      <c r="G226" s="147">
        <v>1</v>
      </c>
      <c r="H226" s="147"/>
    </row>
    <row r="227" spans="1:8" ht="19.5" customHeight="1" x14ac:dyDescent="0.25">
      <c r="A227" s="246"/>
      <c r="B227" s="246"/>
      <c r="C227" s="219"/>
      <c r="D227" s="153" t="s">
        <v>681</v>
      </c>
      <c r="E227" s="147">
        <v>1</v>
      </c>
      <c r="F227" s="147"/>
      <c r="G227" s="147">
        <v>1</v>
      </c>
      <c r="H227" s="147"/>
    </row>
    <row r="228" spans="1:8" ht="19.5" customHeight="1" x14ac:dyDescent="0.25">
      <c r="A228" s="246"/>
      <c r="B228" s="246"/>
      <c r="C228" s="219"/>
      <c r="D228" s="153" t="s">
        <v>682</v>
      </c>
      <c r="E228" s="147">
        <v>1</v>
      </c>
      <c r="F228" s="147"/>
      <c r="G228" s="147">
        <v>1</v>
      </c>
      <c r="H228" s="147"/>
    </row>
    <row r="229" spans="1:8" ht="19.5" customHeight="1" x14ac:dyDescent="0.25">
      <c r="A229" s="246"/>
      <c r="B229" s="246"/>
      <c r="C229" s="219" t="s">
        <v>683</v>
      </c>
      <c r="D229" s="153" t="s">
        <v>684</v>
      </c>
      <c r="E229" s="147">
        <v>1</v>
      </c>
      <c r="F229" s="147"/>
      <c r="G229" s="147">
        <v>1</v>
      </c>
      <c r="H229" s="147"/>
    </row>
    <row r="230" spans="1:8" ht="19.5" customHeight="1" x14ac:dyDescent="0.25">
      <c r="A230" s="246"/>
      <c r="B230" s="246"/>
      <c r="C230" s="219"/>
      <c r="D230" s="153" t="s">
        <v>685</v>
      </c>
      <c r="E230" s="147">
        <v>1</v>
      </c>
      <c r="F230" s="147"/>
      <c r="G230" s="147">
        <v>1</v>
      </c>
      <c r="H230" s="147"/>
    </row>
    <row r="231" spans="1:8" ht="19.5" customHeight="1" x14ac:dyDescent="0.25">
      <c r="A231" s="246"/>
      <c r="B231" s="246"/>
      <c r="C231" s="219"/>
      <c r="D231" s="153" t="s">
        <v>686</v>
      </c>
      <c r="E231" s="147">
        <v>1</v>
      </c>
      <c r="F231" s="147"/>
      <c r="G231" s="147">
        <v>1</v>
      </c>
      <c r="H231" s="147"/>
    </row>
    <row r="232" spans="1:8" ht="19.5" customHeight="1" x14ac:dyDescent="0.25">
      <c r="A232" s="246"/>
      <c r="B232" s="246"/>
      <c r="C232" s="153" t="s">
        <v>687</v>
      </c>
      <c r="D232" s="153" t="s">
        <v>688</v>
      </c>
      <c r="E232" s="147">
        <v>1</v>
      </c>
      <c r="F232" s="147"/>
      <c r="G232" s="147">
        <v>1</v>
      </c>
      <c r="H232" s="147"/>
    </row>
    <row r="233" spans="1:8" ht="19.5" customHeight="1" x14ac:dyDescent="0.25">
      <c r="A233" s="246"/>
      <c r="B233" s="246"/>
      <c r="C233" s="153" t="s">
        <v>689</v>
      </c>
      <c r="D233" s="153" t="s">
        <v>690</v>
      </c>
      <c r="E233" s="147">
        <v>1</v>
      </c>
      <c r="F233" s="147"/>
      <c r="G233" s="147">
        <v>1</v>
      </c>
      <c r="H233" s="147"/>
    </row>
    <row r="234" spans="1:8" ht="19.5" customHeight="1" x14ac:dyDescent="0.25">
      <c r="A234" s="246"/>
      <c r="B234" s="246"/>
      <c r="C234" s="219" t="s">
        <v>691</v>
      </c>
      <c r="D234" s="153" t="s">
        <v>692</v>
      </c>
      <c r="E234" s="147">
        <v>1</v>
      </c>
      <c r="F234" s="147"/>
      <c r="G234" s="147">
        <v>1</v>
      </c>
      <c r="H234" s="147"/>
    </row>
    <row r="235" spans="1:8" ht="19.5" customHeight="1" x14ac:dyDescent="0.25">
      <c r="A235" s="246"/>
      <c r="B235" s="246"/>
      <c r="C235" s="219"/>
      <c r="D235" s="153" t="s">
        <v>693</v>
      </c>
      <c r="E235" s="147">
        <v>1</v>
      </c>
      <c r="F235" s="147"/>
      <c r="G235" s="147">
        <v>1</v>
      </c>
      <c r="H235" s="147"/>
    </row>
    <row r="236" spans="1:8" ht="19.5" customHeight="1" x14ac:dyDescent="0.25">
      <c r="A236" s="246"/>
      <c r="B236" s="246"/>
      <c r="C236" s="219"/>
      <c r="D236" s="153" t="s">
        <v>694</v>
      </c>
      <c r="E236" s="147">
        <v>1</v>
      </c>
      <c r="F236" s="147"/>
      <c r="G236" s="147">
        <v>1</v>
      </c>
      <c r="H236" s="147"/>
    </row>
    <row r="237" spans="1:8" ht="19.5" customHeight="1" x14ac:dyDescent="0.25">
      <c r="A237" s="246"/>
      <c r="B237" s="246"/>
      <c r="C237" s="219" t="s">
        <v>695</v>
      </c>
      <c r="D237" s="153" t="s">
        <v>696</v>
      </c>
      <c r="E237" s="147">
        <v>1</v>
      </c>
      <c r="F237" s="147"/>
      <c r="G237" s="147">
        <v>1</v>
      </c>
      <c r="H237" s="147"/>
    </row>
    <row r="238" spans="1:8" ht="19.5" customHeight="1" x14ac:dyDescent="0.25">
      <c r="A238" s="246"/>
      <c r="B238" s="246"/>
      <c r="C238" s="219"/>
      <c r="D238" s="153" t="s">
        <v>697</v>
      </c>
      <c r="E238" s="147">
        <v>1</v>
      </c>
      <c r="F238" s="147"/>
      <c r="G238" s="147">
        <v>1</v>
      </c>
      <c r="H238" s="147"/>
    </row>
    <row r="239" spans="1:8" ht="19.5" customHeight="1" x14ac:dyDescent="0.25">
      <c r="A239" s="246"/>
      <c r="B239" s="246"/>
      <c r="C239" s="219"/>
      <c r="D239" s="153" t="s">
        <v>698</v>
      </c>
      <c r="E239" s="147">
        <v>1</v>
      </c>
      <c r="F239" s="147"/>
      <c r="G239" s="147">
        <v>1</v>
      </c>
      <c r="H239" s="147"/>
    </row>
    <row r="240" spans="1:8" ht="19.5" customHeight="1" x14ac:dyDescent="0.25">
      <c r="A240" s="246">
        <v>3</v>
      </c>
      <c r="B240" s="246" t="s">
        <v>662</v>
      </c>
      <c r="C240" s="219" t="s">
        <v>699</v>
      </c>
      <c r="D240" s="153" t="s">
        <v>700</v>
      </c>
      <c r="E240" s="147">
        <v>1</v>
      </c>
      <c r="F240" s="147"/>
      <c r="G240" s="147">
        <v>1</v>
      </c>
      <c r="H240" s="147"/>
    </row>
    <row r="241" spans="1:8" ht="19.5" customHeight="1" x14ac:dyDescent="0.25">
      <c r="A241" s="246"/>
      <c r="B241" s="246"/>
      <c r="C241" s="219"/>
      <c r="D241" s="153" t="s">
        <v>701</v>
      </c>
      <c r="E241" s="147">
        <v>1</v>
      </c>
      <c r="F241" s="147"/>
      <c r="G241" s="147">
        <v>1</v>
      </c>
      <c r="H241" s="147"/>
    </row>
    <row r="242" spans="1:8" ht="19.5" customHeight="1" x14ac:dyDescent="0.25">
      <c r="A242" s="246"/>
      <c r="B242" s="246"/>
      <c r="C242" s="153" t="s">
        <v>702</v>
      </c>
      <c r="D242" s="153" t="s">
        <v>703</v>
      </c>
      <c r="E242" s="147">
        <v>1</v>
      </c>
      <c r="F242" s="147"/>
      <c r="G242" s="147">
        <v>1</v>
      </c>
      <c r="H242" s="147"/>
    </row>
    <row r="243" spans="1:8" ht="19.5" customHeight="1" x14ac:dyDescent="0.25">
      <c r="A243" s="246"/>
      <c r="B243" s="246"/>
      <c r="C243" s="153" t="s">
        <v>704</v>
      </c>
      <c r="D243" s="153" t="s">
        <v>705</v>
      </c>
      <c r="E243" s="147">
        <v>1</v>
      </c>
      <c r="F243" s="147"/>
      <c r="G243" s="147">
        <v>1</v>
      </c>
      <c r="H243" s="147"/>
    </row>
    <row r="244" spans="1:8" ht="19.5" customHeight="1" x14ac:dyDescent="0.25">
      <c r="A244" s="246"/>
      <c r="B244" s="246"/>
      <c r="C244" s="153" t="s">
        <v>706</v>
      </c>
      <c r="D244" s="153" t="s">
        <v>707</v>
      </c>
      <c r="E244" s="147">
        <v>1</v>
      </c>
      <c r="F244" s="147"/>
      <c r="G244" s="147">
        <v>1</v>
      </c>
      <c r="H244" s="147"/>
    </row>
    <row r="245" spans="1:8" ht="19.5" customHeight="1" x14ac:dyDescent="0.25">
      <c r="A245" s="246"/>
      <c r="B245" s="246"/>
      <c r="C245" s="219" t="s">
        <v>708</v>
      </c>
      <c r="D245" s="153" t="s">
        <v>709</v>
      </c>
      <c r="E245" s="147">
        <v>1</v>
      </c>
      <c r="F245" s="147"/>
      <c r="G245" s="147">
        <v>1</v>
      </c>
      <c r="H245" s="147"/>
    </row>
    <row r="246" spans="1:8" ht="19.5" customHeight="1" x14ac:dyDescent="0.25">
      <c r="A246" s="246"/>
      <c r="B246" s="246"/>
      <c r="C246" s="219"/>
      <c r="D246" s="153" t="s">
        <v>710</v>
      </c>
      <c r="E246" s="147">
        <v>1</v>
      </c>
      <c r="F246" s="147"/>
      <c r="G246" s="147">
        <v>1</v>
      </c>
      <c r="H246" s="147"/>
    </row>
    <row r="247" spans="1:8" ht="19.5" customHeight="1" x14ac:dyDescent="0.25">
      <c r="A247" s="246"/>
      <c r="B247" s="246"/>
      <c r="C247" s="219" t="s">
        <v>711</v>
      </c>
      <c r="D247" s="153" t="s">
        <v>712</v>
      </c>
      <c r="E247" s="147">
        <v>1</v>
      </c>
      <c r="F247" s="147"/>
      <c r="G247" s="147">
        <v>1</v>
      </c>
      <c r="H247" s="147"/>
    </row>
    <row r="248" spans="1:8" ht="19.5" customHeight="1" x14ac:dyDescent="0.25">
      <c r="A248" s="246"/>
      <c r="B248" s="246"/>
      <c r="C248" s="219"/>
      <c r="D248" s="153" t="s">
        <v>713</v>
      </c>
      <c r="E248" s="147">
        <v>1</v>
      </c>
      <c r="F248" s="147"/>
      <c r="G248" s="147">
        <v>1</v>
      </c>
      <c r="H248" s="147"/>
    </row>
    <row r="249" spans="1:8" ht="19.5" customHeight="1" x14ac:dyDescent="0.25">
      <c r="A249" s="246"/>
      <c r="B249" s="246"/>
      <c r="C249" s="219" t="s">
        <v>714</v>
      </c>
      <c r="D249" s="153" t="s">
        <v>715</v>
      </c>
      <c r="E249" s="147">
        <v>1</v>
      </c>
      <c r="F249" s="147"/>
      <c r="G249" s="147">
        <v>1</v>
      </c>
      <c r="H249" s="147"/>
    </row>
    <row r="250" spans="1:8" ht="19.5" customHeight="1" x14ac:dyDescent="0.25">
      <c r="A250" s="246"/>
      <c r="B250" s="246"/>
      <c r="C250" s="219"/>
      <c r="D250" s="153" t="s">
        <v>716</v>
      </c>
      <c r="E250" s="147">
        <v>1</v>
      </c>
      <c r="F250" s="147"/>
      <c r="G250" s="147">
        <v>1</v>
      </c>
      <c r="H250" s="147"/>
    </row>
    <row r="251" spans="1:8" ht="19.5" customHeight="1" x14ac:dyDescent="0.25">
      <c r="A251" s="246"/>
      <c r="B251" s="246"/>
      <c r="C251" s="219"/>
      <c r="D251" s="153" t="s">
        <v>717</v>
      </c>
      <c r="E251" s="147">
        <v>1</v>
      </c>
      <c r="F251" s="147"/>
      <c r="G251" s="147">
        <v>1</v>
      </c>
      <c r="H251" s="147"/>
    </row>
    <row r="252" spans="1:8" ht="19.5" customHeight="1" x14ac:dyDescent="0.25">
      <c r="A252" s="246"/>
      <c r="B252" s="246"/>
      <c r="C252" s="219"/>
      <c r="D252" s="153" t="s">
        <v>718</v>
      </c>
      <c r="E252" s="147">
        <v>1</v>
      </c>
      <c r="F252" s="147"/>
      <c r="G252" s="147">
        <v>1</v>
      </c>
      <c r="H252" s="147"/>
    </row>
    <row r="253" spans="1:8" ht="19.5" customHeight="1" x14ac:dyDescent="0.25">
      <c r="A253" s="246"/>
      <c r="B253" s="246"/>
      <c r="C253" s="219"/>
      <c r="D253" s="153" t="s">
        <v>719</v>
      </c>
      <c r="E253" s="147">
        <v>1</v>
      </c>
      <c r="F253" s="147"/>
      <c r="G253" s="147">
        <v>1</v>
      </c>
      <c r="H253" s="147"/>
    </row>
    <row r="254" spans="1:8" ht="19.5" customHeight="1" x14ac:dyDescent="0.25">
      <c r="A254" s="246"/>
      <c r="B254" s="246"/>
      <c r="C254" s="219" t="s">
        <v>720</v>
      </c>
      <c r="D254" s="153" t="s">
        <v>721</v>
      </c>
      <c r="E254" s="147">
        <v>1</v>
      </c>
      <c r="F254" s="147"/>
      <c r="G254" s="147">
        <v>1</v>
      </c>
      <c r="H254" s="147"/>
    </row>
    <row r="255" spans="1:8" ht="19.5" customHeight="1" x14ac:dyDescent="0.25">
      <c r="A255" s="246"/>
      <c r="B255" s="246"/>
      <c r="C255" s="219"/>
      <c r="D255" s="153" t="s">
        <v>722</v>
      </c>
      <c r="E255" s="147">
        <v>1</v>
      </c>
      <c r="F255" s="147"/>
      <c r="G255" s="147">
        <v>1</v>
      </c>
      <c r="H255" s="147"/>
    </row>
    <row r="256" spans="1:8" ht="19.5" customHeight="1" x14ac:dyDescent="0.25">
      <c r="A256" s="246"/>
      <c r="B256" s="246"/>
      <c r="C256" s="153" t="s">
        <v>723</v>
      </c>
      <c r="D256" s="153" t="s">
        <v>724</v>
      </c>
      <c r="E256" s="147">
        <v>1</v>
      </c>
      <c r="F256" s="147"/>
      <c r="G256" s="147">
        <v>1</v>
      </c>
      <c r="H256" s="147"/>
    </row>
    <row r="257" spans="1:8" ht="19.5" customHeight="1" x14ac:dyDescent="0.25">
      <c r="A257" s="246"/>
      <c r="B257" s="246"/>
      <c r="C257" s="219" t="s">
        <v>725</v>
      </c>
      <c r="D257" s="153" t="s">
        <v>726</v>
      </c>
      <c r="E257" s="147">
        <v>1</v>
      </c>
      <c r="F257" s="147"/>
      <c r="G257" s="147">
        <v>1</v>
      </c>
      <c r="H257" s="147"/>
    </row>
    <row r="258" spans="1:8" ht="19.5" customHeight="1" x14ac:dyDescent="0.25">
      <c r="A258" s="246"/>
      <c r="B258" s="246"/>
      <c r="C258" s="219"/>
      <c r="D258" s="153" t="s">
        <v>727</v>
      </c>
      <c r="E258" s="147">
        <v>1</v>
      </c>
      <c r="F258" s="147"/>
      <c r="G258" s="147">
        <v>1</v>
      </c>
      <c r="H258" s="147"/>
    </row>
    <row r="259" spans="1:8" ht="19.5" customHeight="1" x14ac:dyDescent="0.25">
      <c r="A259" s="246"/>
      <c r="B259" s="246"/>
      <c r="C259" s="219"/>
      <c r="D259" s="153" t="s">
        <v>728</v>
      </c>
      <c r="E259" s="147">
        <v>1</v>
      </c>
      <c r="F259" s="147"/>
      <c r="G259" s="147">
        <v>1</v>
      </c>
      <c r="H259" s="147"/>
    </row>
    <row r="260" spans="1:8" ht="19.5" customHeight="1" x14ac:dyDescent="0.25">
      <c r="A260" s="246"/>
      <c r="B260" s="246"/>
      <c r="C260" s="153" t="s">
        <v>729</v>
      </c>
      <c r="D260" s="153" t="s">
        <v>730</v>
      </c>
      <c r="E260" s="147">
        <v>1</v>
      </c>
      <c r="F260" s="147"/>
      <c r="G260" s="147">
        <v>1</v>
      </c>
      <c r="H260" s="147"/>
    </row>
    <row r="261" spans="1:8" ht="19.5" customHeight="1" x14ac:dyDescent="0.25">
      <c r="A261" s="246"/>
      <c r="B261" s="152" t="s">
        <v>646</v>
      </c>
      <c r="C261" s="109">
        <v>22</v>
      </c>
      <c r="D261" s="146">
        <v>46</v>
      </c>
      <c r="E261" s="148">
        <f>SUM(E215:E260)</f>
        <v>46</v>
      </c>
      <c r="F261" s="148">
        <f>SUM(F215:F260)</f>
        <v>0</v>
      </c>
      <c r="G261" s="148">
        <f>SUM(G215:G260)</f>
        <v>46</v>
      </c>
      <c r="H261" s="148"/>
    </row>
    <row r="262" spans="1:8" ht="19.5" customHeight="1" x14ac:dyDescent="0.25">
      <c r="A262" s="246">
        <v>4</v>
      </c>
      <c r="B262" s="246" t="s">
        <v>731</v>
      </c>
      <c r="C262" s="227" t="s">
        <v>732</v>
      </c>
      <c r="D262" s="108" t="s">
        <v>733</v>
      </c>
      <c r="E262" s="147">
        <v>1</v>
      </c>
      <c r="F262" s="147"/>
      <c r="G262" s="147">
        <v>1</v>
      </c>
      <c r="H262" s="147"/>
    </row>
    <row r="263" spans="1:8" ht="19.5" customHeight="1" x14ac:dyDescent="0.25">
      <c r="A263" s="246"/>
      <c r="B263" s="246"/>
      <c r="C263" s="227"/>
      <c r="D263" s="108" t="s">
        <v>734</v>
      </c>
      <c r="E263" s="147">
        <v>1</v>
      </c>
      <c r="F263" s="147"/>
      <c r="G263" s="147">
        <v>1</v>
      </c>
      <c r="H263" s="147"/>
    </row>
    <row r="264" spans="1:8" ht="19.5" customHeight="1" x14ac:dyDescent="0.25">
      <c r="A264" s="246"/>
      <c r="B264" s="246"/>
      <c r="C264" s="227" t="s">
        <v>735</v>
      </c>
      <c r="D264" s="108" t="s">
        <v>736</v>
      </c>
      <c r="E264" s="147">
        <v>1</v>
      </c>
      <c r="F264" s="147"/>
      <c r="G264" s="147">
        <v>1</v>
      </c>
      <c r="H264" s="147"/>
    </row>
    <row r="265" spans="1:8" ht="19.5" customHeight="1" x14ac:dyDescent="0.25">
      <c r="A265" s="246"/>
      <c r="B265" s="246"/>
      <c r="C265" s="227"/>
      <c r="D265" s="108" t="s">
        <v>737</v>
      </c>
      <c r="E265" s="147">
        <v>1</v>
      </c>
      <c r="F265" s="147"/>
      <c r="G265" s="147">
        <v>1</v>
      </c>
      <c r="H265" s="147"/>
    </row>
    <row r="266" spans="1:8" ht="19.5" customHeight="1" x14ac:dyDescent="0.25">
      <c r="A266" s="246"/>
      <c r="B266" s="246"/>
      <c r="C266" s="147" t="s">
        <v>738</v>
      </c>
      <c r="D266" s="108" t="s">
        <v>739</v>
      </c>
      <c r="E266" s="147">
        <v>1</v>
      </c>
      <c r="F266" s="147"/>
      <c r="G266" s="147">
        <v>1</v>
      </c>
      <c r="H266" s="147"/>
    </row>
    <row r="267" spans="1:8" ht="19.5" customHeight="1" x14ac:dyDescent="0.25">
      <c r="A267" s="246"/>
      <c r="B267" s="152" t="s">
        <v>646</v>
      </c>
      <c r="C267" s="109">
        <v>3</v>
      </c>
      <c r="D267" s="146">
        <v>5</v>
      </c>
      <c r="E267" s="148">
        <f>SUM(E262:E266)</f>
        <v>5</v>
      </c>
      <c r="F267" s="148">
        <f>SUM(F262:F266)</f>
        <v>0</v>
      </c>
      <c r="G267" s="148">
        <f>SUM(G262:G266)</f>
        <v>5</v>
      </c>
      <c r="H267" s="148"/>
    </row>
    <row r="268" spans="1:8" ht="19.5" customHeight="1" x14ac:dyDescent="0.25">
      <c r="A268" s="246">
        <v>5</v>
      </c>
      <c r="B268" s="246" t="s">
        <v>740</v>
      </c>
      <c r="C268" s="217" t="s">
        <v>741</v>
      </c>
      <c r="D268" s="147" t="s">
        <v>742</v>
      </c>
      <c r="E268" s="147">
        <v>1</v>
      </c>
      <c r="F268" s="147"/>
      <c r="G268" s="147">
        <v>1</v>
      </c>
      <c r="H268" s="147"/>
    </row>
    <row r="269" spans="1:8" ht="19.5" customHeight="1" x14ac:dyDescent="0.25">
      <c r="A269" s="246"/>
      <c r="B269" s="246"/>
      <c r="C269" s="226"/>
      <c r="D269" s="147" t="s">
        <v>743</v>
      </c>
      <c r="E269" s="147">
        <v>1</v>
      </c>
      <c r="F269" s="147"/>
      <c r="G269" s="147">
        <v>1</v>
      </c>
      <c r="H269" s="147"/>
    </row>
    <row r="270" spans="1:8" ht="19.5" customHeight="1" x14ac:dyDescent="0.25">
      <c r="A270" s="246"/>
      <c r="B270" s="246"/>
      <c r="C270" s="226"/>
      <c r="D270" s="147" t="s">
        <v>744</v>
      </c>
      <c r="E270" s="147">
        <v>1</v>
      </c>
      <c r="F270" s="147"/>
      <c r="G270" s="147">
        <v>1</v>
      </c>
      <c r="H270" s="147"/>
    </row>
    <row r="271" spans="1:8" ht="19.5" customHeight="1" x14ac:dyDescent="0.25">
      <c r="A271" s="246"/>
      <c r="B271" s="246"/>
      <c r="C271" s="226"/>
      <c r="D271" s="147" t="s">
        <v>745</v>
      </c>
      <c r="E271" s="147">
        <v>1</v>
      </c>
      <c r="F271" s="147"/>
      <c r="G271" s="147">
        <v>1</v>
      </c>
      <c r="H271" s="147"/>
    </row>
    <row r="272" spans="1:8" ht="19.5" customHeight="1" x14ac:dyDescent="0.25">
      <c r="A272" s="246"/>
      <c r="B272" s="246"/>
      <c r="C272" s="218"/>
      <c r="D272" s="147" t="s">
        <v>746</v>
      </c>
      <c r="E272" s="147">
        <v>1</v>
      </c>
      <c r="F272" s="147"/>
      <c r="G272" s="147">
        <v>1</v>
      </c>
      <c r="H272" s="147"/>
    </row>
    <row r="273" spans="1:8" ht="19.5" customHeight="1" x14ac:dyDescent="0.25">
      <c r="A273" s="246"/>
      <c r="B273" s="246"/>
      <c r="C273" s="217" t="s">
        <v>747</v>
      </c>
      <c r="D273" s="147" t="s">
        <v>748</v>
      </c>
      <c r="E273" s="147">
        <v>1</v>
      </c>
      <c r="F273" s="147"/>
      <c r="G273" s="147">
        <v>1</v>
      </c>
      <c r="H273" s="147"/>
    </row>
    <row r="274" spans="1:8" ht="19.5" customHeight="1" x14ac:dyDescent="0.25">
      <c r="A274" s="246"/>
      <c r="B274" s="246"/>
      <c r="C274" s="226"/>
      <c r="D274" s="147" t="s">
        <v>749</v>
      </c>
      <c r="E274" s="147">
        <v>1</v>
      </c>
      <c r="F274" s="147"/>
      <c r="G274" s="147">
        <v>1</v>
      </c>
      <c r="H274" s="147"/>
    </row>
    <row r="275" spans="1:8" ht="19.5" customHeight="1" x14ac:dyDescent="0.25">
      <c r="A275" s="246"/>
      <c r="B275" s="246"/>
      <c r="C275" s="226"/>
      <c r="D275" s="147" t="s">
        <v>750</v>
      </c>
      <c r="E275" s="147">
        <v>1</v>
      </c>
      <c r="F275" s="147"/>
      <c r="G275" s="147">
        <v>1</v>
      </c>
      <c r="H275" s="147"/>
    </row>
    <row r="276" spans="1:8" ht="19.5" customHeight="1" x14ac:dyDescent="0.25">
      <c r="A276" s="246"/>
      <c r="B276" s="246"/>
      <c r="C276" s="218"/>
      <c r="D276" s="147" t="s">
        <v>751</v>
      </c>
      <c r="E276" s="147">
        <v>1</v>
      </c>
      <c r="F276" s="147"/>
      <c r="G276" s="147">
        <v>1</v>
      </c>
      <c r="H276" s="147"/>
    </row>
    <row r="277" spans="1:8" ht="19.5" customHeight="1" x14ac:dyDescent="0.25">
      <c r="A277" s="246"/>
      <c r="B277" s="246"/>
      <c r="C277" s="147" t="s">
        <v>752</v>
      </c>
      <c r="D277" s="111" t="s">
        <v>753</v>
      </c>
      <c r="E277" s="147">
        <v>1</v>
      </c>
      <c r="F277" s="147"/>
      <c r="G277" s="147">
        <v>1</v>
      </c>
      <c r="H277" s="147"/>
    </row>
    <row r="278" spans="1:8" ht="19.5" customHeight="1" x14ac:dyDescent="0.25">
      <c r="A278" s="246"/>
      <c r="B278" s="152" t="s">
        <v>646</v>
      </c>
      <c r="C278" s="109">
        <v>3</v>
      </c>
      <c r="D278" s="146">
        <v>10</v>
      </c>
      <c r="E278" s="148">
        <f>SUM(E268:E277)</f>
        <v>10</v>
      </c>
      <c r="F278" s="148">
        <f>SUM(F268:F277)</f>
        <v>0</v>
      </c>
      <c r="G278" s="148">
        <f>SUM(G268:G277)</f>
        <v>10</v>
      </c>
      <c r="H278" s="148"/>
    </row>
    <row r="279" spans="1:8" ht="19.5" customHeight="1" x14ac:dyDescent="0.25">
      <c r="A279" s="246">
        <v>6</v>
      </c>
      <c r="B279" s="246" t="s">
        <v>754</v>
      </c>
      <c r="C279" s="227" t="s">
        <v>755</v>
      </c>
      <c r="D279" s="108" t="s">
        <v>756</v>
      </c>
      <c r="E279" s="147">
        <v>1</v>
      </c>
      <c r="F279" s="147"/>
      <c r="G279" s="147">
        <v>1</v>
      </c>
      <c r="H279" s="147"/>
    </row>
    <row r="280" spans="1:8" ht="19.5" customHeight="1" x14ac:dyDescent="0.25">
      <c r="A280" s="246"/>
      <c r="B280" s="246"/>
      <c r="C280" s="227"/>
      <c r="D280" s="108" t="s">
        <v>757</v>
      </c>
      <c r="E280" s="147">
        <v>1</v>
      </c>
      <c r="F280" s="147"/>
      <c r="G280" s="147">
        <v>1</v>
      </c>
      <c r="H280" s="147"/>
    </row>
    <row r="281" spans="1:8" ht="19.5" customHeight="1" x14ac:dyDescent="0.25">
      <c r="A281" s="246"/>
      <c r="B281" s="246"/>
      <c r="C281" s="227" t="s">
        <v>758</v>
      </c>
      <c r="D281" s="108" t="s">
        <v>759</v>
      </c>
      <c r="E281" s="147">
        <v>1</v>
      </c>
      <c r="F281" s="147"/>
      <c r="G281" s="147">
        <v>1</v>
      </c>
      <c r="H281" s="147"/>
    </row>
    <row r="282" spans="1:8" ht="19.5" customHeight="1" x14ac:dyDescent="0.25">
      <c r="A282" s="246"/>
      <c r="B282" s="246"/>
      <c r="C282" s="227"/>
      <c r="D282" s="108" t="s">
        <v>760</v>
      </c>
      <c r="E282" s="147">
        <v>1</v>
      </c>
      <c r="F282" s="147"/>
      <c r="G282" s="147">
        <v>1</v>
      </c>
      <c r="H282" s="147"/>
    </row>
    <row r="283" spans="1:8" ht="19.5" customHeight="1" x14ac:dyDescent="0.25">
      <c r="A283" s="246"/>
      <c r="B283" s="246"/>
      <c r="C283" s="227" t="s">
        <v>761</v>
      </c>
      <c r="D283" s="108" t="s">
        <v>762</v>
      </c>
      <c r="E283" s="147">
        <v>1</v>
      </c>
      <c r="F283" s="147"/>
      <c r="G283" s="147">
        <v>1</v>
      </c>
      <c r="H283" s="147"/>
    </row>
    <row r="284" spans="1:8" ht="19.5" customHeight="1" x14ac:dyDescent="0.25">
      <c r="A284" s="246"/>
      <c r="B284" s="246"/>
      <c r="C284" s="227"/>
      <c r="D284" s="108" t="s">
        <v>763</v>
      </c>
      <c r="E284" s="147">
        <v>1</v>
      </c>
      <c r="F284" s="147"/>
      <c r="G284" s="147">
        <v>1</v>
      </c>
      <c r="H284" s="147"/>
    </row>
    <row r="285" spans="1:8" ht="19.5" customHeight="1" x14ac:dyDescent="0.25">
      <c r="A285" s="246"/>
      <c r="B285" s="246"/>
      <c r="C285" s="147" t="s">
        <v>764</v>
      </c>
      <c r="D285" s="108" t="s">
        <v>765</v>
      </c>
      <c r="E285" s="147">
        <v>1</v>
      </c>
      <c r="F285" s="147"/>
      <c r="G285" s="147">
        <v>1</v>
      </c>
      <c r="H285" s="147"/>
    </row>
    <row r="286" spans="1:8" ht="19.5" customHeight="1" x14ac:dyDescent="0.25">
      <c r="A286" s="246"/>
      <c r="B286" s="246"/>
      <c r="C286" s="147" t="s">
        <v>766</v>
      </c>
      <c r="D286" s="108" t="s">
        <v>767</v>
      </c>
      <c r="E286" s="147">
        <v>1</v>
      </c>
      <c r="F286" s="147"/>
      <c r="G286" s="147">
        <v>1</v>
      </c>
      <c r="H286" s="147"/>
    </row>
    <row r="287" spans="1:8" ht="19.5" customHeight="1" x14ac:dyDescent="0.25">
      <c r="A287" s="246"/>
      <c r="B287" s="152" t="s">
        <v>646</v>
      </c>
      <c r="C287" s="109">
        <v>5</v>
      </c>
      <c r="D287" s="146">
        <v>8</v>
      </c>
      <c r="E287" s="148">
        <f>SUM(E279:E286)</f>
        <v>8</v>
      </c>
      <c r="F287" s="148">
        <f>SUM(F279:F286)</f>
        <v>0</v>
      </c>
      <c r="G287" s="148">
        <f>SUM(G279:G286)</f>
        <v>8</v>
      </c>
      <c r="H287" s="148"/>
    </row>
    <row r="288" spans="1:8" ht="19.5" customHeight="1" x14ac:dyDescent="0.25">
      <c r="A288" s="246">
        <v>7</v>
      </c>
      <c r="B288" s="246" t="s">
        <v>768</v>
      </c>
      <c r="C288" s="217" t="s">
        <v>14</v>
      </c>
      <c r="D288" s="112" t="s">
        <v>769</v>
      </c>
      <c r="E288" s="147">
        <v>1</v>
      </c>
      <c r="F288" s="147"/>
      <c r="G288" s="147">
        <v>1</v>
      </c>
      <c r="H288" s="147"/>
    </row>
    <row r="289" spans="1:8" ht="19.5" customHeight="1" x14ac:dyDescent="0.25">
      <c r="A289" s="246"/>
      <c r="B289" s="246"/>
      <c r="C289" s="218"/>
      <c r="D289" s="112" t="s">
        <v>770</v>
      </c>
      <c r="E289" s="147">
        <v>1</v>
      </c>
      <c r="F289" s="147"/>
      <c r="G289" s="147">
        <v>1</v>
      </c>
      <c r="H289" s="147"/>
    </row>
    <row r="290" spans="1:8" ht="19.5" customHeight="1" x14ac:dyDescent="0.25">
      <c r="A290" s="246"/>
      <c r="B290" s="246"/>
      <c r="C290" s="227" t="s">
        <v>771</v>
      </c>
      <c r="D290" s="112" t="s">
        <v>772</v>
      </c>
      <c r="E290" s="147">
        <v>1</v>
      </c>
      <c r="F290" s="147"/>
      <c r="G290" s="147">
        <v>1</v>
      </c>
      <c r="H290" s="147"/>
    </row>
    <row r="291" spans="1:8" ht="19.5" customHeight="1" x14ac:dyDescent="0.25">
      <c r="A291" s="246"/>
      <c r="B291" s="246"/>
      <c r="C291" s="227"/>
      <c r="D291" s="112" t="s">
        <v>773</v>
      </c>
      <c r="E291" s="147">
        <v>1</v>
      </c>
      <c r="F291" s="147"/>
      <c r="G291" s="147">
        <v>1</v>
      </c>
      <c r="H291" s="147"/>
    </row>
    <row r="292" spans="1:8" ht="19.5" customHeight="1" x14ac:dyDescent="0.25">
      <c r="A292" s="246"/>
      <c r="B292" s="246"/>
      <c r="C292" s="217" t="s">
        <v>774</v>
      </c>
      <c r="D292" s="112" t="s">
        <v>775</v>
      </c>
      <c r="E292" s="147">
        <v>1</v>
      </c>
      <c r="F292" s="147"/>
      <c r="G292" s="147">
        <v>1</v>
      </c>
      <c r="H292" s="147"/>
    </row>
    <row r="293" spans="1:8" ht="19.5" customHeight="1" x14ac:dyDescent="0.25">
      <c r="A293" s="246"/>
      <c r="B293" s="246"/>
      <c r="C293" s="218"/>
      <c r="D293" s="112" t="s">
        <v>776</v>
      </c>
      <c r="E293" s="147">
        <v>1</v>
      </c>
      <c r="F293" s="147"/>
      <c r="G293" s="147">
        <v>1</v>
      </c>
      <c r="H293" s="147"/>
    </row>
    <row r="294" spans="1:8" ht="19.5" customHeight="1" x14ac:dyDescent="0.25">
      <c r="A294" s="246"/>
      <c r="B294" s="246"/>
      <c r="C294" s="217" t="s">
        <v>777</v>
      </c>
      <c r="D294" s="112" t="s">
        <v>778</v>
      </c>
      <c r="E294" s="147">
        <v>1</v>
      </c>
      <c r="F294" s="147"/>
      <c r="G294" s="147">
        <v>1</v>
      </c>
      <c r="H294" s="147"/>
    </row>
    <row r="295" spans="1:8" ht="19.5" customHeight="1" x14ac:dyDescent="0.25">
      <c r="A295" s="246"/>
      <c r="B295" s="246"/>
      <c r="C295" s="218"/>
      <c r="D295" s="112" t="s">
        <v>779</v>
      </c>
      <c r="E295" s="147">
        <v>1</v>
      </c>
      <c r="F295" s="147"/>
      <c r="G295" s="147">
        <v>1</v>
      </c>
      <c r="H295" s="147"/>
    </row>
    <row r="296" spans="1:8" ht="19.5" customHeight="1" x14ac:dyDescent="0.25">
      <c r="A296" s="246"/>
      <c r="B296" s="246"/>
      <c r="C296" s="217" t="s">
        <v>780</v>
      </c>
      <c r="D296" s="112" t="s">
        <v>781</v>
      </c>
      <c r="E296" s="147">
        <v>1</v>
      </c>
      <c r="F296" s="147"/>
      <c r="G296" s="147">
        <v>1</v>
      </c>
      <c r="H296" s="147"/>
    </row>
    <row r="297" spans="1:8" ht="19.5" customHeight="1" x14ac:dyDescent="0.25">
      <c r="A297" s="246"/>
      <c r="B297" s="246"/>
      <c r="C297" s="218"/>
      <c r="D297" s="112" t="s">
        <v>782</v>
      </c>
      <c r="E297" s="147">
        <v>1</v>
      </c>
      <c r="F297" s="147"/>
      <c r="G297" s="147">
        <v>1</v>
      </c>
      <c r="H297" s="147"/>
    </row>
    <row r="298" spans="1:8" ht="19.5" customHeight="1" x14ac:dyDescent="0.25">
      <c r="A298" s="246"/>
      <c r="B298" s="152" t="s">
        <v>646</v>
      </c>
      <c r="C298" s="109">
        <v>5</v>
      </c>
      <c r="D298" s="146">
        <v>10</v>
      </c>
      <c r="E298" s="148">
        <f>SUM(E288:E297)</f>
        <v>10</v>
      </c>
      <c r="F298" s="148">
        <f>SUM(F288:F297)</f>
        <v>0</v>
      </c>
      <c r="G298" s="148">
        <f>SUM(G288:G297)</f>
        <v>10</v>
      </c>
      <c r="H298" s="148"/>
    </row>
    <row r="299" spans="1:8" ht="19.5" customHeight="1" x14ac:dyDescent="0.25">
      <c r="A299" s="246">
        <v>8</v>
      </c>
      <c r="B299" s="246" t="s">
        <v>783</v>
      </c>
      <c r="C299" s="147" t="s">
        <v>784</v>
      </c>
      <c r="D299" s="108" t="s">
        <v>785</v>
      </c>
      <c r="E299" s="147">
        <v>1</v>
      </c>
      <c r="F299" s="147"/>
      <c r="G299" s="147">
        <v>1</v>
      </c>
      <c r="H299" s="147"/>
    </row>
    <row r="300" spans="1:8" ht="19.5" customHeight="1" x14ac:dyDescent="0.25">
      <c r="A300" s="246"/>
      <c r="B300" s="246"/>
      <c r="C300" s="147" t="s">
        <v>786</v>
      </c>
      <c r="D300" s="108" t="s">
        <v>787</v>
      </c>
      <c r="E300" s="147">
        <v>1</v>
      </c>
      <c r="F300" s="147"/>
      <c r="G300" s="147">
        <v>1</v>
      </c>
      <c r="H300" s="147"/>
    </row>
    <row r="301" spans="1:8" ht="19.5" customHeight="1" x14ac:dyDescent="0.25">
      <c r="A301" s="246"/>
      <c r="B301" s="246"/>
      <c r="C301" s="147" t="s">
        <v>788</v>
      </c>
      <c r="D301" s="108" t="s">
        <v>789</v>
      </c>
      <c r="E301" s="147">
        <v>1</v>
      </c>
      <c r="F301" s="147"/>
      <c r="G301" s="147">
        <v>1</v>
      </c>
      <c r="H301" s="147"/>
    </row>
    <row r="302" spans="1:8" ht="19.5" customHeight="1" x14ac:dyDescent="0.25">
      <c r="A302" s="246"/>
      <c r="B302" s="246"/>
      <c r="C302" s="147" t="s">
        <v>790</v>
      </c>
      <c r="D302" s="108" t="s">
        <v>791</v>
      </c>
      <c r="E302" s="147">
        <v>1</v>
      </c>
      <c r="F302" s="147"/>
      <c r="G302" s="147">
        <v>1</v>
      </c>
      <c r="H302" s="147"/>
    </row>
    <row r="303" spans="1:8" ht="19.5" customHeight="1" x14ac:dyDescent="0.25">
      <c r="A303" s="246"/>
      <c r="B303" s="246"/>
      <c r="C303" s="147" t="s">
        <v>792</v>
      </c>
      <c r="D303" s="108" t="s">
        <v>793</v>
      </c>
      <c r="E303" s="147">
        <v>1</v>
      </c>
      <c r="F303" s="147"/>
      <c r="G303" s="147">
        <v>1</v>
      </c>
      <c r="H303" s="147"/>
    </row>
    <row r="304" spans="1:8" ht="19.5" customHeight="1" x14ac:dyDescent="0.25">
      <c r="A304" s="246"/>
      <c r="B304" s="246"/>
      <c r="C304" s="217" t="s">
        <v>794</v>
      </c>
      <c r="D304" s="108" t="s">
        <v>795</v>
      </c>
      <c r="E304" s="147">
        <v>1</v>
      </c>
      <c r="F304" s="147"/>
      <c r="G304" s="147">
        <v>1</v>
      </c>
      <c r="H304" s="147"/>
    </row>
    <row r="305" spans="1:8" ht="19.5" customHeight="1" x14ac:dyDescent="0.25">
      <c r="A305" s="246"/>
      <c r="B305" s="246"/>
      <c r="C305" s="218"/>
      <c r="D305" s="108" t="s">
        <v>796</v>
      </c>
      <c r="E305" s="147">
        <v>1</v>
      </c>
      <c r="F305" s="147"/>
      <c r="G305" s="147">
        <v>1</v>
      </c>
      <c r="H305" s="147"/>
    </row>
    <row r="306" spans="1:8" ht="19.5" customHeight="1" x14ac:dyDescent="0.25">
      <c r="A306" s="246"/>
      <c r="B306" s="246"/>
      <c r="C306" s="147" t="s">
        <v>797</v>
      </c>
      <c r="D306" s="108" t="s">
        <v>798</v>
      </c>
      <c r="E306" s="147">
        <v>1</v>
      </c>
      <c r="F306" s="147"/>
      <c r="G306" s="147">
        <v>1</v>
      </c>
      <c r="H306" s="147"/>
    </row>
    <row r="307" spans="1:8" ht="19.5" customHeight="1" x14ac:dyDescent="0.25">
      <c r="A307" s="246"/>
      <c r="B307" s="246"/>
      <c r="C307" s="227" t="s">
        <v>799</v>
      </c>
      <c r="D307" s="108" t="s">
        <v>800</v>
      </c>
      <c r="E307" s="147">
        <v>1</v>
      </c>
      <c r="F307" s="147"/>
      <c r="G307" s="147">
        <v>1</v>
      </c>
      <c r="H307" s="147"/>
    </row>
    <row r="308" spans="1:8" ht="19.5" customHeight="1" x14ac:dyDescent="0.25">
      <c r="A308" s="246"/>
      <c r="B308" s="246"/>
      <c r="C308" s="227"/>
      <c r="D308" s="108" t="s">
        <v>801</v>
      </c>
      <c r="E308" s="147">
        <v>1</v>
      </c>
      <c r="F308" s="147"/>
      <c r="G308" s="147">
        <v>1</v>
      </c>
      <c r="H308" s="147"/>
    </row>
    <row r="309" spans="1:8" ht="19.5" customHeight="1" x14ac:dyDescent="0.25">
      <c r="A309" s="246"/>
      <c r="B309" s="246"/>
      <c r="C309" s="147" t="s">
        <v>802</v>
      </c>
      <c r="D309" s="108" t="s">
        <v>803</v>
      </c>
      <c r="E309" s="147">
        <v>1</v>
      </c>
      <c r="F309" s="147"/>
      <c r="G309" s="147">
        <v>1</v>
      </c>
      <c r="H309" s="147"/>
    </row>
    <row r="310" spans="1:8" ht="19.5" customHeight="1" x14ac:dyDescent="0.25">
      <c r="A310" s="246"/>
      <c r="B310" s="246"/>
      <c r="C310" s="147" t="s">
        <v>804</v>
      </c>
      <c r="D310" s="108" t="s">
        <v>805</v>
      </c>
      <c r="E310" s="147">
        <v>1</v>
      </c>
      <c r="F310" s="147"/>
      <c r="G310" s="147">
        <v>1</v>
      </c>
      <c r="H310" s="147"/>
    </row>
    <row r="311" spans="1:8" ht="19.5" customHeight="1" x14ac:dyDescent="0.25">
      <c r="A311" s="246"/>
      <c r="B311" s="246"/>
      <c r="C311" s="147" t="s">
        <v>806</v>
      </c>
      <c r="D311" s="108" t="s">
        <v>807</v>
      </c>
      <c r="E311" s="147">
        <v>1</v>
      </c>
      <c r="F311" s="147"/>
      <c r="G311" s="147">
        <v>1</v>
      </c>
      <c r="H311" s="147"/>
    </row>
    <row r="312" spans="1:8" ht="19.5" customHeight="1" x14ac:dyDescent="0.25">
      <c r="A312" s="246">
        <v>8</v>
      </c>
      <c r="B312" s="246" t="s">
        <v>783</v>
      </c>
      <c r="C312" s="147" t="s">
        <v>808</v>
      </c>
      <c r="D312" s="147" t="s">
        <v>809</v>
      </c>
      <c r="E312" s="147">
        <v>1</v>
      </c>
      <c r="F312" s="147"/>
      <c r="G312" s="147">
        <v>1</v>
      </c>
      <c r="H312" s="147"/>
    </row>
    <row r="313" spans="1:8" ht="19.5" customHeight="1" x14ac:dyDescent="0.25">
      <c r="A313" s="246"/>
      <c r="B313" s="246"/>
      <c r="C313" s="147" t="s">
        <v>810</v>
      </c>
      <c r="D313" s="108" t="s">
        <v>811</v>
      </c>
      <c r="E313" s="147">
        <v>1</v>
      </c>
      <c r="F313" s="147"/>
      <c r="G313" s="147">
        <v>1</v>
      </c>
      <c r="H313" s="147"/>
    </row>
    <row r="314" spans="1:8" ht="19.5" customHeight="1" x14ac:dyDescent="0.25">
      <c r="A314" s="246"/>
      <c r="B314" s="246"/>
      <c r="C314" s="147" t="s">
        <v>651</v>
      </c>
      <c r="D314" s="108" t="s">
        <v>812</v>
      </c>
      <c r="E314" s="147"/>
      <c r="F314" s="147"/>
      <c r="G314" s="147">
        <v>1</v>
      </c>
      <c r="H314" s="147"/>
    </row>
    <row r="315" spans="1:8" ht="19.5" customHeight="1" x14ac:dyDescent="0.25">
      <c r="A315" s="246"/>
      <c r="B315" s="246"/>
      <c r="C315" s="226" t="s">
        <v>813</v>
      </c>
      <c r="D315" s="108" t="s">
        <v>814</v>
      </c>
      <c r="E315" s="147">
        <v>1</v>
      </c>
      <c r="F315" s="147"/>
      <c r="G315" s="147">
        <v>1</v>
      </c>
      <c r="H315" s="147"/>
    </row>
    <row r="316" spans="1:8" ht="19.5" customHeight="1" x14ac:dyDescent="0.25">
      <c r="A316" s="246"/>
      <c r="B316" s="246"/>
      <c r="C316" s="218"/>
      <c r="D316" s="108" t="s">
        <v>815</v>
      </c>
      <c r="E316" s="147">
        <v>1</v>
      </c>
      <c r="F316" s="147"/>
      <c r="G316" s="147">
        <v>1</v>
      </c>
      <c r="H316" s="147"/>
    </row>
    <row r="317" spans="1:8" ht="19.5" customHeight="1" x14ac:dyDescent="0.25">
      <c r="A317" s="246"/>
      <c r="B317" s="246"/>
      <c r="C317" s="147" t="s">
        <v>816</v>
      </c>
      <c r="D317" s="108" t="s">
        <v>817</v>
      </c>
      <c r="E317" s="147">
        <v>1</v>
      </c>
      <c r="F317" s="147"/>
      <c r="G317" s="147">
        <v>1</v>
      </c>
      <c r="H317" s="147"/>
    </row>
    <row r="318" spans="1:8" ht="19.5" customHeight="1" x14ac:dyDescent="0.25">
      <c r="A318" s="246"/>
      <c r="B318" s="246"/>
      <c r="C318" s="147" t="s">
        <v>818</v>
      </c>
      <c r="D318" s="108" t="s">
        <v>819</v>
      </c>
      <c r="E318" s="147">
        <v>1</v>
      </c>
      <c r="F318" s="147"/>
      <c r="G318" s="147">
        <v>1</v>
      </c>
      <c r="H318" s="147"/>
    </row>
    <row r="319" spans="1:8" ht="19.5" customHeight="1" x14ac:dyDescent="0.25">
      <c r="A319" s="246"/>
      <c r="B319" s="246"/>
      <c r="C319" s="227" t="s">
        <v>820</v>
      </c>
      <c r="D319" s="108" t="s">
        <v>821</v>
      </c>
      <c r="E319" s="147">
        <v>1</v>
      </c>
      <c r="F319" s="147">
        <v>1</v>
      </c>
      <c r="G319" s="147"/>
      <c r="H319" s="147"/>
    </row>
    <row r="320" spans="1:8" ht="19.5" customHeight="1" x14ac:dyDescent="0.25">
      <c r="A320" s="246"/>
      <c r="B320" s="246"/>
      <c r="C320" s="227"/>
      <c r="D320" s="108" t="s">
        <v>822</v>
      </c>
      <c r="E320" s="147">
        <v>1</v>
      </c>
      <c r="F320" s="147"/>
      <c r="G320" s="147">
        <v>1</v>
      </c>
      <c r="H320" s="147"/>
    </row>
    <row r="321" spans="1:8" ht="19.5" customHeight="1" x14ac:dyDescent="0.25">
      <c r="A321" s="246"/>
      <c r="B321" s="246"/>
      <c r="C321" s="227" t="s">
        <v>823</v>
      </c>
      <c r="D321" s="108" t="s">
        <v>824</v>
      </c>
      <c r="E321" s="147">
        <v>1</v>
      </c>
      <c r="F321" s="147"/>
      <c r="G321" s="147">
        <v>1</v>
      </c>
      <c r="H321" s="147"/>
    </row>
    <row r="322" spans="1:8" ht="19.5" customHeight="1" x14ac:dyDescent="0.25">
      <c r="A322" s="246"/>
      <c r="B322" s="246"/>
      <c r="C322" s="227"/>
      <c r="D322" s="108" t="s">
        <v>825</v>
      </c>
      <c r="E322" s="147">
        <v>1</v>
      </c>
      <c r="F322" s="147"/>
      <c r="G322" s="147">
        <v>1</v>
      </c>
      <c r="H322" s="147"/>
    </row>
    <row r="323" spans="1:8" ht="19.5" customHeight="1" x14ac:dyDescent="0.25">
      <c r="A323" s="246"/>
      <c r="B323" s="246"/>
      <c r="C323" s="227"/>
      <c r="D323" s="108" t="s">
        <v>826</v>
      </c>
      <c r="E323" s="147">
        <v>1</v>
      </c>
      <c r="F323" s="147"/>
      <c r="G323" s="147">
        <v>1</v>
      </c>
      <c r="H323" s="147"/>
    </row>
    <row r="324" spans="1:8" ht="19.5" customHeight="1" x14ac:dyDescent="0.25">
      <c r="A324" s="246"/>
      <c r="B324" s="246"/>
      <c r="C324" s="227"/>
      <c r="D324" s="108" t="s">
        <v>827</v>
      </c>
      <c r="E324" s="147">
        <v>1</v>
      </c>
      <c r="F324" s="147"/>
      <c r="G324" s="147">
        <v>1</v>
      </c>
      <c r="H324" s="147"/>
    </row>
    <row r="325" spans="1:8" ht="19.5" customHeight="1" x14ac:dyDescent="0.25">
      <c r="A325" s="246"/>
      <c r="B325" s="246"/>
      <c r="C325" s="147" t="s">
        <v>828</v>
      </c>
      <c r="D325" s="108" t="s">
        <v>829</v>
      </c>
      <c r="E325" s="147">
        <v>1</v>
      </c>
      <c r="F325" s="147"/>
      <c r="G325" s="147">
        <v>1</v>
      </c>
      <c r="H325" s="147"/>
    </row>
    <row r="326" spans="1:8" ht="19.5" customHeight="1" x14ac:dyDescent="0.25">
      <c r="A326" s="246"/>
      <c r="B326" s="152" t="s">
        <v>646</v>
      </c>
      <c r="C326" s="109">
        <v>20</v>
      </c>
      <c r="D326" s="146">
        <v>26</v>
      </c>
      <c r="E326" s="152">
        <f>SUM(E299:E325)</f>
        <v>26</v>
      </c>
      <c r="F326" s="152">
        <f>SUM(F299:F325)</f>
        <v>1</v>
      </c>
      <c r="G326" s="152">
        <f>SUM(G299:G325)</f>
        <v>26</v>
      </c>
      <c r="H326" s="152"/>
    </row>
    <row r="327" spans="1:8" ht="19.5" customHeight="1" x14ac:dyDescent="0.25">
      <c r="A327" s="246">
        <v>9</v>
      </c>
      <c r="B327" s="246" t="s">
        <v>830</v>
      </c>
      <c r="C327" s="147" t="s">
        <v>831</v>
      </c>
      <c r="D327" s="145" t="s">
        <v>832</v>
      </c>
      <c r="E327" s="147">
        <v>1</v>
      </c>
      <c r="F327" s="147"/>
      <c r="G327" s="147">
        <v>1</v>
      </c>
      <c r="H327" s="147"/>
    </row>
    <row r="328" spans="1:8" ht="19.5" customHeight="1" x14ac:dyDescent="0.25">
      <c r="A328" s="246"/>
      <c r="B328" s="246"/>
      <c r="C328" s="147" t="s">
        <v>833</v>
      </c>
      <c r="D328" s="145" t="s">
        <v>834</v>
      </c>
      <c r="E328" s="147">
        <v>1</v>
      </c>
      <c r="F328" s="147"/>
      <c r="G328" s="147">
        <v>1</v>
      </c>
      <c r="H328" s="147"/>
    </row>
    <row r="329" spans="1:8" ht="19.5" customHeight="1" x14ac:dyDescent="0.25">
      <c r="A329" s="246"/>
      <c r="B329" s="246"/>
      <c r="C329" s="227" t="s">
        <v>835</v>
      </c>
      <c r="D329" s="145" t="s">
        <v>836</v>
      </c>
      <c r="E329" s="147">
        <v>1</v>
      </c>
      <c r="F329" s="147"/>
      <c r="G329" s="147">
        <v>1</v>
      </c>
      <c r="H329" s="147"/>
    </row>
    <row r="330" spans="1:8" ht="19.5" customHeight="1" x14ac:dyDescent="0.25">
      <c r="A330" s="246"/>
      <c r="B330" s="246"/>
      <c r="C330" s="227"/>
      <c r="D330" s="145" t="s">
        <v>837</v>
      </c>
      <c r="E330" s="147">
        <v>1</v>
      </c>
      <c r="F330" s="147"/>
      <c r="G330" s="147">
        <v>1</v>
      </c>
      <c r="H330" s="147"/>
    </row>
    <row r="331" spans="1:8" ht="19.5" customHeight="1" x14ac:dyDescent="0.25">
      <c r="A331" s="246"/>
      <c r="B331" s="246"/>
      <c r="C331" s="147" t="s">
        <v>838</v>
      </c>
      <c r="D331" s="145" t="s">
        <v>839</v>
      </c>
      <c r="E331" s="147">
        <v>1</v>
      </c>
      <c r="F331" s="147"/>
      <c r="G331" s="147">
        <v>1</v>
      </c>
      <c r="H331" s="147"/>
    </row>
    <row r="332" spans="1:8" ht="19.5" customHeight="1" x14ac:dyDescent="0.25">
      <c r="A332" s="246"/>
      <c r="B332" s="246"/>
      <c r="C332" s="147" t="s">
        <v>840</v>
      </c>
      <c r="D332" s="145" t="s">
        <v>841</v>
      </c>
      <c r="E332" s="147">
        <v>1</v>
      </c>
      <c r="F332" s="147"/>
      <c r="G332" s="147">
        <v>1</v>
      </c>
      <c r="H332" s="147"/>
    </row>
    <row r="333" spans="1:8" ht="19.5" customHeight="1" x14ac:dyDescent="0.25">
      <c r="A333" s="246"/>
      <c r="B333" s="246"/>
      <c r="C333" s="147" t="s">
        <v>842</v>
      </c>
      <c r="D333" s="145" t="s">
        <v>843</v>
      </c>
      <c r="E333" s="147">
        <v>1</v>
      </c>
      <c r="F333" s="147"/>
      <c r="G333" s="147">
        <v>1</v>
      </c>
      <c r="H333" s="147"/>
    </row>
    <row r="334" spans="1:8" ht="19.5" customHeight="1" x14ac:dyDescent="0.25">
      <c r="A334" s="246"/>
      <c r="B334" s="246"/>
      <c r="C334" s="147" t="s">
        <v>844</v>
      </c>
      <c r="D334" s="145" t="s">
        <v>845</v>
      </c>
      <c r="E334" s="147">
        <v>1</v>
      </c>
      <c r="F334" s="147"/>
      <c r="G334" s="147">
        <v>1</v>
      </c>
      <c r="H334" s="147"/>
    </row>
    <row r="335" spans="1:8" ht="19.5" customHeight="1" x14ac:dyDescent="0.25">
      <c r="A335" s="246"/>
      <c r="B335" s="246"/>
      <c r="C335" s="227" t="s">
        <v>846</v>
      </c>
      <c r="D335" s="145" t="s">
        <v>847</v>
      </c>
      <c r="E335" s="147">
        <v>1</v>
      </c>
      <c r="F335" s="147"/>
      <c r="G335" s="147">
        <v>1</v>
      </c>
      <c r="H335" s="147"/>
    </row>
    <row r="336" spans="1:8" ht="19.5" customHeight="1" x14ac:dyDescent="0.25">
      <c r="A336" s="246"/>
      <c r="B336" s="246"/>
      <c r="C336" s="227"/>
      <c r="D336" s="145" t="s">
        <v>848</v>
      </c>
      <c r="E336" s="147">
        <v>1</v>
      </c>
      <c r="F336" s="147"/>
      <c r="G336" s="147">
        <v>1</v>
      </c>
      <c r="H336" s="147"/>
    </row>
    <row r="337" spans="1:8" ht="19.5" customHeight="1" x14ac:dyDescent="0.25">
      <c r="A337" s="246">
        <v>9</v>
      </c>
      <c r="B337" s="246" t="s">
        <v>830</v>
      </c>
      <c r="C337" s="147" t="s">
        <v>846</v>
      </c>
      <c r="D337" s="145" t="s">
        <v>849</v>
      </c>
      <c r="E337" s="147">
        <v>1</v>
      </c>
      <c r="F337" s="147"/>
      <c r="G337" s="147">
        <v>1</v>
      </c>
      <c r="H337" s="147"/>
    </row>
    <row r="338" spans="1:8" ht="19.5" customHeight="1" x14ac:dyDescent="0.25">
      <c r="A338" s="246"/>
      <c r="B338" s="246"/>
      <c r="C338" s="147" t="s">
        <v>850</v>
      </c>
      <c r="D338" s="145" t="s">
        <v>851</v>
      </c>
      <c r="E338" s="147">
        <v>1</v>
      </c>
      <c r="F338" s="147"/>
      <c r="G338" s="147">
        <v>1</v>
      </c>
      <c r="H338" s="147"/>
    </row>
    <row r="339" spans="1:8" ht="19.5" customHeight="1" x14ac:dyDescent="0.25">
      <c r="A339" s="246"/>
      <c r="B339" s="246"/>
      <c r="C339" s="147" t="s">
        <v>852</v>
      </c>
      <c r="D339" s="145" t="s">
        <v>853</v>
      </c>
      <c r="E339" s="147">
        <v>1</v>
      </c>
      <c r="F339" s="147"/>
      <c r="G339" s="147">
        <v>1</v>
      </c>
      <c r="H339" s="147"/>
    </row>
    <row r="340" spans="1:8" ht="19.5" customHeight="1" x14ac:dyDescent="0.25">
      <c r="A340" s="246"/>
      <c r="B340" s="246"/>
      <c r="C340" s="147" t="s">
        <v>654</v>
      </c>
      <c r="D340" s="145" t="s">
        <v>854</v>
      </c>
      <c r="E340" s="147">
        <v>1</v>
      </c>
      <c r="F340" s="147"/>
      <c r="G340" s="147">
        <v>1</v>
      </c>
      <c r="H340" s="147"/>
    </row>
    <row r="341" spans="1:8" ht="19.5" customHeight="1" x14ac:dyDescent="0.25">
      <c r="A341" s="246"/>
      <c r="B341" s="246"/>
      <c r="C341" s="227" t="s">
        <v>855</v>
      </c>
      <c r="D341" s="145" t="s">
        <v>856</v>
      </c>
      <c r="E341" s="147">
        <v>1</v>
      </c>
      <c r="F341" s="147"/>
      <c r="G341" s="147">
        <v>1</v>
      </c>
      <c r="H341" s="147"/>
    </row>
    <row r="342" spans="1:8" ht="19.5" customHeight="1" x14ac:dyDescent="0.25">
      <c r="A342" s="246"/>
      <c r="B342" s="246"/>
      <c r="C342" s="227"/>
      <c r="D342" s="145" t="s">
        <v>857</v>
      </c>
      <c r="E342" s="147">
        <v>1</v>
      </c>
      <c r="F342" s="147"/>
      <c r="G342" s="147">
        <v>1</v>
      </c>
      <c r="H342" s="147"/>
    </row>
    <row r="343" spans="1:8" ht="19.5" customHeight="1" x14ac:dyDescent="0.25">
      <c r="A343" s="246"/>
      <c r="B343" s="246"/>
      <c r="C343" s="147" t="s">
        <v>858</v>
      </c>
      <c r="D343" s="145" t="s">
        <v>859</v>
      </c>
      <c r="E343" s="147">
        <v>1</v>
      </c>
      <c r="F343" s="147"/>
      <c r="G343" s="147">
        <v>1</v>
      </c>
      <c r="H343" s="147"/>
    </row>
    <row r="344" spans="1:8" ht="19.5" customHeight="1" x14ac:dyDescent="0.25">
      <c r="A344" s="246"/>
      <c r="B344" s="246"/>
      <c r="C344" s="147" t="s">
        <v>860</v>
      </c>
      <c r="D344" s="145" t="s">
        <v>861</v>
      </c>
      <c r="E344" s="147">
        <v>1</v>
      </c>
      <c r="F344" s="147"/>
      <c r="G344" s="147">
        <v>1</v>
      </c>
      <c r="H344" s="147"/>
    </row>
    <row r="345" spans="1:8" ht="19.5" customHeight="1" x14ac:dyDescent="0.25">
      <c r="A345" s="246"/>
      <c r="B345" s="246"/>
      <c r="C345" s="147" t="s">
        <v>862</v>
      </c>
      <c r="D345" s="145" t="s">
        <v>863</v>
      </c>
      <c r="E345" s="147">
        <v>1</v>
      </c>
      <c r="F345" s="147"/>
      <c r="G345" s="147">
        <v>1</v>
      </c>
      <c r="H345" s="147"/>
    </row>
    <row r="346" spans="1:8" ht="19.5" customHeight="1" x14ac:dyDescent="0.25">
      <c r="A346" s="246"/>
      <c r="B346" s="246"/>
      <c r="C346" s="147" t="s">
        <v>864</v>
      </c>
      <c r="D346" s="145" t="s">
        <v>865</v>
      </c>
      <c r="E346" s="147">
        <v>1</v>
      </c>
      <c r="F346" s="147"/>
      <c r="G346" s="147">
        <v>1</v>
      </c>
      <c r="H346" s="147"/>
    </row>
    <row r="347" spans="1:8" ht="19.5" customHeight="1" x14ac:dyDescent="0.25">
      <c r="A347" s="246"/>
      <c r="B347" s="246"/>
      <c r="C347" s="147" t="s">
        <v>866</v>
      </c>
      <c r="D347" s="145" t="s">
        <v>867</v>
      </c>
      <c r="E347" s="147">
        <v>1</v>
      </c>
      <c r="F347" s="147"/>
      <c r="G347" s="147">
        <v>1</v>
      </c>
      <c r="H347" s="147"/>
    </row>
    <row r="348" spans="1:8" ht="19.5" customHeight="1" x14ac:dyDescent="0.25">
      <c r="A348" s="246"/>
      <c r="B348" s="246"/>
      <c r="C348" s="147" t="s">
        <v>868</v>
      </c>
      <c r="D348" s="145" t="s">
        <v>869</v>
      </c>
      <c r="E348" s="147">
        <v>1</v>
      </c>
      <c r="F348" s="147"/>
      <c r="G348" s="147">
        <v>1</v>
      </c>
      <c r="H348" s="147"/>
    </row>
    <row r="349" spans="1:8" ht="19.5" customHeight="1" x14ac:dyDescent="0.25">
      <c r="A349" s="246"/>
      <c r="B349" s="246"/>
      <c r="C349" s="147" t="s">
        <v>870</v>
      </c>
      <c r="D349" s="145" t="s">
        <v>871</v>
      </c>
      <c r="E349" s="147">
        <v>1</v>
      </c>
      <c r="F349" s="147"/>
      <c r="G349" s="147">
        <v>1</v>
      </c>
      <c r="H349" s="147"/>
    </row>
    <row r="350" spans="1:8" ht="19.5" customHeight="1" x14ac:dyDescent="0.25">
      <c r="A350" s="246"/>
      <c r="B350" s="152" t="s">
        <v>646</v>
      </c>
      <c r="C350" s="109">
        <v>20</v>
      </c>
      <c r="D350" s="146">
        <v>23</v>
      </c>
      <c r="E350" s="148">
        <f>SUM(E327:E349)</f>
        <v>23</v>
      </c>
      <c r="F350" s="148">
        <f>SUM(F327:F349)</f>
        <v>0</v>
      </c>
      <c r="G350" s="148">
        <f>SUM(G327:G349)</f>
        <v>23</v>
      </c>
      <c r="H350" s="148"/>
    </row>
    <row r="351" spans="1:8" ht="19.5" customHeight="1" x14ac:dyDescent="0.25">
      <c r="A351" s="246">
        <v>10</v>
      </c>
      <c r="B351" s="246" t="s">
        <v>872</v>
      </c>
      <c r="C351" s="217" t="s">
        <v>873</v>
      </c>
      <c r="D351" s="145" t="s">
        <v>874</v>
      </c>
      <c r="E351" s="147">
        <v>1</v>
      </c>
      <c r="F351" s="147"/>
      <c r="G351" s="147">
        <v>1</v>
      </c>
      <c r="H351" s="147"/>
    </row>
    <row r="352" spans="1:8" ht="19.5" customHeight="1" x14ac:dyDescent="0.25">
      <c r="A352" s="246"/>
      <c r="B352" s="246"/>
      <c r="C352" s="218"/>
      <c r="D352" s="147" t="s">
        <v>875</v>
      </c>
      <c r="E352" s="147">
        <v>1</v>
      </c>
      <c r="F352" s="147"/>
      <c r="G352" s="147">
        <v>1</v>
      </c>
      <c r="H352" s="147"/>
    </row>
    <row r="353" spans="1:8" ht="19.5" customHeight="1" x14ac:dyDescent="0.25">
      <c r="A353" s="246"/>
      <c r="B353" s="246"/>
      <c r="C353" s="147" t="s">
        <v>876</v>
      </c>
      <c r="D353" s="147" t="s">
        <v>877</v>
      </c>
      <c r="E353" s="147">
        <v>1</v>
      </c>
      <c r="F353" s="147"/>
      <c r="G353" s="147">
        <v>1</v>
      </c>
      <c r="H353" s="147"/>
    </row>
    <row r="354" spans="1:8" ht="19.5" customHeight="1" x14ac:dyDescent="0.25">
      <c r="A354" s="246"/>
      <c r="B354" s="246"/>
      <c r="C354" s="155" t="s">
        <v>878</v>
      </c>
      <c r="D354" s="113" t="s">
        <v>879</v>
      </c>
      <c r="E354" s="147">
        <v>1</v>
      </c>
      <c r="F354" s="147"/>
      <c r="G354" s="147">
        <v>1</v>
      </c>
      <c r="H354" s="147"/>
    </row>
    <row r="355" spans="1:8" ht="19.5" customHeight="1" x14ac:dyDescent="0.25">
      <c r="A355" s="246"/>
      <c r="B355" s="246"/>
      <c r="C355" s="155" t="s">
        <v>880</v>
      </c>
      <c r="D355" s="113" t="s">
        <v>881</v>
      </c>
      <c r="E355" s="147">
        <v>1</v>
      </c>
      <c r="F355" s="147"/>
      <c r="G355" s="147">
        <v>1</v>
      </c>
      <c r="H355" s="147"/>
    </row>
    <row r="356" spans="1:8" ht="19.5" customHeight="1" x14ac:dyDescent="0.25">
      <c r="A356" s="246"/>
      <c r="B356" s="246"/>
      <c r="C356" s="250" t="s">
        <v>711</v>
      </c>
      <c r="D356" s="113" t="s">
        <v>882</v>
      </c>
      <c r="E356" s="147">
        <v>1</v>
      </c>
      <c r="F356" s="147"/>
      <c r="G356" s="147">
        <v>1</v>
      </c>
      <c r="H356" s="147"/>
    </row>
    <row r="357" spans="1:8" ht="19.5" customHeight="1" x14ac:dyDescent="0.25">
      <c r="A357" s="246"/>
      <c r="B357" s="246"/>
      <c r="C357" s="251"/>
      <c r="D357" s="113" t="s">
        <v>883</v>
      </c>
      <c r="E357" s="147">
        <v>1</v>
      </c>
      <c r="F357" s="147"/>
      <c r="G357" s="147">
        <v>1</v>
      </c>
      <c r="H357" s="147"/>
    </row>
    <row r="358" spans="1:8" ht="19.5" customHeight="1" x14ac:dyDescent="0.25">
      <c r="A358" s="246"/>
      <c r="B358" s="246"/>
      <c r="C358" s="155" t="s">
        <v>884</v>
      </c>
      <c r="D358" s="113" t="s">
        <v>885</v>
      </c>
      <c r="E358" s="147">
        <v>1</v>
      </c>
      <c r="F358" s="147"/>
      <c r="G358" s="147">
        <v>1</v>
      </c>
      <c r="H358" s="147"/>
    </row>
    <row r="359" spans="1:8" ht="19.5" customHeight="1" x14ac:dyDescent="0.25">
      <c r="A359" s="246"/>
      <c r="B359" s="246"/>
      <c r="C359" s="155" t="s">
        <v>886</v>
      </c>
      <c r="D359" s="113" t="s">
        <v>887</v>
      </c>
      <c r="E359" s="147">
        <v>1</v>
      </c>
      <c r="F359" s="147"/>
      <c r="G359" s="147">
        <v>1</v>
      </c>
      <c r="H359" s="147"/>
    </row>
    <row r="360" spans="1:8" ht="19.5" customHeight="1" x14ac:dyDescent="0.25">
      <c r="A360" s="246"/>
      <c r="B360" s="246"/>
      <c r="C360" s="155" t="s">
        <v>888</v>
      </c>
      <c r="D360" s="113" t="s">
        <v>889</v>
      </c>
      <c r="E360" s="147">
        <v>1</v>
      </c>
      <c r="F360" s="147"/>
      <c r="G360" s="147">
        <v>1</v>
      </c>
      <c r="H360" s="147"/>
    </row>
    <row r="361" spans="1:8" ht="19.5" customHeight="1" x14ac:dyDescent="0.25">
      <c r="A361" s="154"/>
      <c r="B361" s="154"/>
      <c r="C361" s="155" t="s">
        <v>890</v>
      </c>
      <c r="D361" s="113" t="s">
        <v>891</v>
      </c>
      <c r="E361" s="147">
        <v>1</v>
      </c>
      <c r="F361" s="147"/>
      <c r="G361" s="147">
        <v>1</v>
      </c>
      <c r="H361" s="147"/>
    </row>
    <row r="362" spans="1:8" ht="19.5" customHeight="1" x14ac:dyDescent="0.25">
      <c r="A362" s="247">
        <v>10</v>
      </c>
      <c r="B362" s="247" t="s">
        <v>872</v>
      </c>
      <c r="C362" s="155" t="s">
        <v>892</v>
      </c>
      <c r="D362" s="113" t="s">
        <v>893</v>
      </c>
      <c r="E362" s="147">
        <v>1</v>
      </c>
      <c r="F362" s="147"/>
      <c r="G362" s="147">
        <v>1</v>
      </c>
      <c r="H362" s="147"/>
    </row>
    <row r="363" spans="1:8" ht="19.5" customHeight="1" x14ac:dyDescent="0.25">
      <c r="A363" s="247"/>
      <c r="B363" s="247"/>
      <c r="C363" s="249" t="s">
        <v>894</v>
      </c>
      <c r="D363" s="113" t="s">
        <v>895</v>
      </c>
      <c r="E363" s="147">
        <v>1</v>
      </c>
      <c r="F363" s="147"/>
      <c r="G363" s="147">
        <v>1</v>
      </c>
      <c r="H363" s="147"/>
    </row>
    <row r="364" spans="1:8" ht="19.5" customHeight="1" x14ac:dyDescent="0.25">
      <c r="A364" s="247"/>
      <c r="B364" s="247"/>
      <c r="C364" s="249"/>
      <c r="D364" s="113" t="s">
        <v>896</v>
      </c>
      <c r="E364" s="147">
        <v>1</v>
      </c>
      <c r="F364" s="147"/>
      <c r="G364" s="147">
        <v>1</v>
      </c>
      <c r="H364" s="147"/>
    </row>
    <row r="365" spans="1:8" ht="19.5" customHeight="1" x14ac:dyDescent="0.25">
      <c r="A365" s="247"/>
      <c r="B365" s="247"/>
      <c r="C365" s="249"/>
      <c r="D365" s="113" t="s">
        <v>897</v>
      </c>
      <c r="E365" s="147">
        <v>1</v>
      </c>
      <c r="F365" s="147"/>
      <c r="G365" s="147">
        <v>1</v>
      </c>
      <c r="H365" s="147"/>
    </row>
    <row r="366" spans="1:8" ht="19.5" customHeight="1" x14ac:dyDescent="0.25">
      <c r="A366" s="247"/>
      <c r="B366" s="247"/>
      <c r="C366" s="155" t="s">
        <v>898</v>
      </c>
      <c r="D366" s="147" t="s">
        <v>899</v>
      </c>
      <c r="E366" s="147">
        <v>1</v>
      </c>
      <c r="F366" s="147"/>
      <c r="G366" s="147">
        <v>1</v>
      </c>
      <c r="H366" s="147"/>
    </row>
    <row r="367" spans="1:8" ht="19.5" customHeight="1" x14ac:dyDescent="0.25">
      <c r="A367" s="247"/>
      <c r="B367" s="247"/>
      <c r="C367" s="155" t="s">
        <v>900</v>
      </c>
      <c r="D367" s="145" t="s">
        <v>901</v>
      </c>
      <c r="E367" s="147">
        <v>1</v>
      </c>
      <c r="F367" s="147"/>
      <c r="G367" s="147">
        <v>1</v>
      </c>
      <c r="H367" s="147"/>
    </row>
    <row r="368" spans="1:8" ht="19.5" customHeight="1" x14ac:dyDescent="0.25">
      <c r="A368" s="247"/>
      <c r="B368" s="247"/>
      <c r="C368" s="155" t="s">
        <v>902</v>
      </c>
      <c r="D368" s="145" t="s">
        <v>903</v>
      </c>
      <c r="E368" s="147">
        <v>1</v>
      </c>
      <c r="F368" s="147"/>
      <c r="G368" s="147">
        <v>1</v>
      </c>
      <c r="H368" s="147"/>
    </row>
    <row r="369" spans="1:8" ht="19.5" customHeight="1" x14ac:dyDescent="0.25">
      <c r="A369" s="247"/>
      <c r="B369" s="247"/>
      <c r="C369" s="155" t="s">
        <v>904</v>
      </c>
      <c r="D369" s="145" t="s">
        <v>905</v>
      </c>
      <c r="E369" s="147">
        <v>1</v>
      </c>
      <c r="F369" s="147"/>
      <c r="G369" s="147">
        <v>1</v>
      </c>
      <c r="H369" s="147"/>
    </row>
    <row r="370" spans="1:8" ht="19.5" customHeight="1" x14ac:dyDescent="0.25">
      <c r="A370" s="247"/>
      <c r="B370" s="248"/>
      <c r="C370" s="156" t="s">
        <v>906</v>
      </c>
      <c r="D370" s="113" t="s">
        <v>907</v>
      </c>
      <c r="E370" s="147">
        <v>1</v>
      </c>
      <c r="F370" s="147"/>
      <c r="G370" s="147">
        <v>1</v>
      </c>
      <c r="H370" s="147"/>
    </row>
    <row r="371" spans="1:8" ht="19.5" customHeight="1" x14ac:dyDescent="0.25">
      <c r="A371" s="248"/>
      <c r="B371" s="152" t="s">
        <v>646</v>
      </c>
      <c r="C371" s="109">
        <v>16</v>
      </c>
      <c r="D371" s="146">
        <v>20</v>
      </c>
      <c r="E371" s="148">
        <f>SUM(E351:E370)</f>
        <v>20</v>
      </c>
      <c r="F371" s="148">
        <f>SUM(F351:F370)</f>
        <v>0</v>
      </c>
      <c r="G371" s="148">
        <f>SUM(G351:G370)</f>
        <v>20</v>
      </c>
      <c r="H371" s="148"/>
    </row>
    <row r="372" spans="1:8" ht="31.5" customHeight="1" x14ac:dyDescent="0.25">
      <c r="A372" s="148">
        <v>10</v>
      </c>
      <c r="B372" s="148" t="s">
        <v>908</v>
      </c>
      <c r="C372" s="152">
        <v>102</v>
      </c>
      <c r="D372" s="152">
        <f>+E372</f>
        <v>162</v>
      </c>
      <c r="E372" s="152">
        <f>+F372+G372</f>
        <v>162</v>
      </c>
      <c r="F372" s="152">
        <f>+F371+F350+F326+F298+F287+F278+F267+F261+F214+F205</f>
        <v>1</v>
      </c>
      <c r="G372" s="152">
        <f>+G371+G350+G326+G298+G287+G278+G267+G261+G214+G205</f>
        <v>161</v>
      </c>
      <c r="H372" s="152"/>
    </row>
    <row r="373" spans="1:8" ht="19.5" customHeight="1" x14ac:dyDescent="0.25">
      <c r="A373" s="161"/>
      <c r="B373" s="161"/>
      <c r="C373" s="116"/>
      <c r="D373" s="116"/>
      <c r="E373" s="116"/>
      <c r="F373" s="116"/>
      <c r="G373" s="116"/>
    </row>
    <row r="374" spans="1:8" ht="15.75" customHeight="1" x14ac:dyDescent="0.25">
      <c r="A374" s="294" t="s">
        <v>224</v>
      </c>
      <c r="B374" s="294"/>
      <c r="C374" s="294"/>
      <c r="D374" s="294"/>
      <c r="E374" s="294"/>
      <c r="F374" s="294"/>
      <c r="G374" s="294"/>
      <c r="H374" s="294"/>
    </row>
    <row r="375" spans="1:8" ht="19.5" customHeight="1" x14ac:dyDescent="0.25">
      <c r="A375" s="215" t="s">
        <v>0</v>
      </c>
      <c r="B375" s="215" t="s">
        <v>909</v>
      </c>
      <c r="C375" s="215" t="s">
        <v>378</v>
      </c>
      <c r="D375" s="215"/>
      <c r="E375" s="215"/>
      <c r="F375" s="215"/>
      <c r="G375" s="215"/>
      <c r="H375" s="215"/>
    </row>
    <row r="376" spans="1:8" ht="24.75" customHeight="1" x14ac:dyDescent="0.25">
      <c r="A376" s="215"/>
      <c r="B376" s="215"/>
      <c r="C376" s="215" t="s">
        <v>379</v>
      </c>
      <c r="D376" s="215" t="s">
        <v>380</v>
      </c>
      <c r="E376" s="216" t="s">
        <v>635</v>
      </c>
      <c r="F376" s="216" t="s">
        <v>27</v>
      </c>
      <c r="G376" s="216"/>
      <c r="H376" s="216"/>
    </row>
    <row r="377" spans="1:8" ht="99" customHeight="1" x14ac:dyDescent="0.25">
      <c r="A377" s="215"/>
      <c r="B377" s="215"/>
      <c r="C377" s="215"/>
      <c r="D377" s="215"/>
      <c r="E377" s="216"/>
      <c r="F377" s="148" t="s">
        <v>910</v>
      </c>
      <c r="G377" s="148" t="s">
        <v>911</v>
      </c>
      <c r="H377" s="148" t="s">
        <v>1639</v>
      </c>
    </row>
    <row r="378" spans="1:8" ht="19.5" customHeight="1" x14ac:dyDescent="0.25">
      <c r="A378" s="323">
        <v>1</v>
      </c>
      <c r="B378" s="296" t="s">
        <v>54</v>
      </c>
      <c r="C378" s="297" t="s">
        <v>55</v>
      </c>
      <c r="D378" s="298"/>
      <c r="E378" s="298">
        <f>+F378+G378</f>
        <v>0</v>
      </c>
      <c r="F378" s="297"/>
      <c r="G378" s="297"/>
      <c r="H378" s="147">
        <v>1</v>
      </c>
    </row>
    <row r="379" spans="1:8" ht="19.5" customHeight="1" x14ac:dyDescent="0.25">
      <c r="A379" s="328"/>
      <c r="B379" s="296"/>
      <c r="C379" s="297" t="s">
        <v>57</v>
      </c>
      <c r="D379" s="297" t="s">
        <v>58</v>
      </c>
      <c r="E379" s="298">
        <f t="shared" ref="E379:E381" si="11">+F379+G379</f>
        <v>1</v>
      </c>
      <c r="F379" s="297"/>
      <c r="G379" s="297">
        <v>1</v>
      </c>
      <c r="H379" s="147"/>
    </row>
    <row r="380" spans="1:8" ht="19.5" customHeight="1" x14ac:dyDescent="0.25">
      <c r="A380" s="328"/>
      <c r="B380" s="296"/>
      <c r="C380" s="297" t="s">
        <v>59</v>
      </c>
      <c r="D380" s="297" t="s">
        <v>60</v>
      </c>
      <c r="E380" s="298">
        <f t="shared" si="11"/>
        <v>1</v>
      </c>
      <c r="F380" s="297"/>
      <c r="G380" s="297">
        <v>1</v>
      </c>
      <c r="H380" s="147"/>
    </row>
    <row r="381" spans="1:8" ht="19.5" customHeight="1" x14ac:dyDescent="0.25">
      <c r="A381" s="331"/>
      <c r="B381" s="296"/>
      <c r="C381" s="297" t="s">
        <v>61</v>
      </c>
      <c r="D381" s="297" t="s">
        <v>62</v>
      </c>
      <c r="E381" s="298">
        <f t="shared" si="11"/>
        <v>1</v>
      </c>
      <c r="F381" s="297"/>
      <c r="G381" s="297">
        <v>1</v>
      </c>
      <c r="H381" s="147"/>
    </row>
    <row r="382" spans="1:8" ht="19.5" customHeight="1" x14ac:dyDescent="0.25">
      <c r="A382" s="299" t="s">
        <v>63</v>
      </c>
      <c r="B382" s="299"/>
      <c r="C382" s="300">
        <v>4</v>
      </c>
      <c r="D382" s="300">
        <v>4</v>
      </c>
      <c r="E382" s="300">
        <f>+E381+E380+E379+E378</f>
        <v>3</v>
      </c>
      <c r="F382" s="300">
        <f t="shared" ref="F382:H382" si="12">+F381+F380+F379+F378</f>
        <v>0</v>
      </c>
      <c r="G382" s="300">
        <f t="shared" si="12"/>
        <v>3</v>
      </c>
      <c r="H382" s="300">
        <f t="shared" si="12"/>
        <v>1</v>
      </c>
    </row>
    <row r="383" spans="1:8" ht="19.5" customHeight="1" x14ac:dyDescent="0.25">
      <c r="A383" s="323">
        <v>2</v>
      </c>
      <c r="B383" s="296" t="s">
        <v>64</v>
      </c>
      <c r="C383" s="297" t="s">
        <v>65</v>
      </c>
      <c r="D383" s="298" t="s">
        <v>66</v>
      </c>
      <c r="E383" s="298">
        <f>+F383+G383</f>
        <v>1</v>
      </c>
      <c r="F383" s="297"/>
      <c r="G383" s="297">
        <v>1</v>
      </c>
      <c r="H383" s="147"/>
    </row>
    <row r="384" spans="1:8" ht="19.5" customHeight="1" x14ac:dyDescent="0.25">
      <c r="A384" s="328"/>
      <c r="B384" s="296"/>
      <c r="C384" s="297" t="s">
        <v>67</v>
      </c>
      <c r="D384" s="297" t="s">
        <v>68</v>
      </c>
      <c r="E384" s="298">
        <f t="shared" ref="E384:E388" si="13">+F384+G384</f>
        <v>1</v>
      </c>
      <c r="F384" s="297">
        <v>1</v>
      </c>
      <c r="G384" s="297"/>
      <c r="H384" s="147"/>
    </row>
    <row r="385" spans="1:8" ht="19.5" customHeight="1" x14ac:dyDescent="0.25">
      <c r="A385" s="328"/>
      <c r="B385" s="296"/>
      <c r="C385" s="296" t="s">
        <v>69</v>
      </c>
      <c r="D385" s="297" t="s">
        <v>70</v>
      </c>
      <c r="E385" s="298">
        <f t="shared" si="13"/>
        <v>1</v>
      </c>
      <c r="F385" s="297"/>
      <c r="G385" s="297">
        <v>1</v>
      </c>
      <c r="H385" s="147"/>
    </row>
    <row r="386" spans="1:8" ht="19.5" customHeight="1" x14ac:dyDescent="0.25">
      <c r="A386" s="328"/>
      <c r="B386" s="296"/>
      <c r="C386" s="296"/>
      <c r="D386" s="297" t="s">
        <v>71</v>
      </c>
      <c r="E386" s="298">
        <f t="shared" si="13"/>
        <v>1</v>
      </c>
      <c r="F386" s="297"/>
      <c r="G386" s="297">
        <v>1</v>
      </c>
      <c r="H386" s="147"/>
    </row>
    <row r="387" spans="1:8" ht="19.5" customHeight="1" x14ac:dyDescent="0.25">
      <c r="A387" s="328"/>
      <c r="B387" s="296"/>
      <c r="C387" s="297" t="s">
        <v>72</v>
      </c>
      <c r="D387" s="297" t="s">
        <v>73</v>
      </c>
      <c r="E387" s="298">
        <f t="shared" si="13"/>
        <v>1</v>
      </c>
      <c r="F387" s="297"/>
      <c r="G387" s="297">
        <v>1</v>
      </c>
      <c r="H387" s="147"/>
    </row>
    <row r="388" spans="1:8" ht="19.5" customHeight="1" x14ac:dyDescent="0.25">
      <c r="A388" s="331"/>
      <c r="B388" s="296"/>
      <c r="C388" s="297" t="s">
        <v>74</v>
      </c>
      <c r="D388" s="301" t="s">
        <v>75</v>
      </c>
      <c r="E388" s="298">
        <f t="shared" si="13"/>
        <v>1</v>
      </c>
      <c r="F388" s="297">
        <v>1</v>
      </c>
      <c r="G388" s="297"/>
      <c r="H388" s="147"/>
    </row>
    <row r="389" spans="1:8" ht="19.5" customHeight="1" x14ac:dyDescent="0.25">
      <c r="A389" s="299" t="s">
        <v>63</v>
      </c>
      <c r="B389" s="299"/>
      <c r="C389" s="300">
        <v>5</v>
      </c>
      <c r="D389" s="300">
        <f>+E389</f>
        <v>6</v>
      </c>
      <c r="E389" s="300">
        <f>+E388+E387+E386+E385+E384+E383</f>
        <v>6</v>
      </c>
      <c r="F389" s="300">
        <f t="shared" ref="F389:G389" si="14">+F388+F387+F386+F385+F384+F383</f>
        <v>2</v>
      </c>
      <c r="G389" s="300">
        <f t="shared" si="14"/>
        <v>4</v>
      </c>
      <c r="H389" s="147"/>
    </row>
    <row r="390" spans="1:8" ht="19.5" customHeight="1" x14ac:dyDescent="0.25">
      <c r="A390" s="323">
        <v>3</v>
      </c>
      <c r="B390" s="302" t="s">
        <v>76</v>
      </c>
      <c r="C390" s="302" t="s">
        <v>77</v>
      </c>
      <c r="D390" s="297" t="s">
        <v>78</v>
      </c>
      <c r="E390" s="297">
        <f t="shared" ref="E390:E451" si="15">+F390+G390</f>
        <v>1</v>
      </c>
      <c r="F390" s="303">
        <v>1</v>
      </c>
      <c r="G390" s="303"/>
      <c r="H390" s="147"/>
    </row>
    <row r="391" spans="1:8" ht="19.5" customHeight="1" x14ac:dyDescent="0.25">
      <c r="A391" s="328"/>
      <c r="B391" s="302"/>
      <c r="C391" s="302"/>
      <c r="D391" s="297" t="s">
        <v>79</v>
      </c>
      <c r="E391" s="297">
        <f t="shared" si="15"/>
        <v>1</v>
      </c>
      <c r="F391" s="303">
        <v>1</v>
      </c>
      <c r="G391" s="303"/>
      <c r="H391" s="147"/>
    </row>
    <row r="392" spans="1:8" ht="19.5" customHeight="1" x14ac:dyDescent="0.25">
      <c r="A392" s="328"/>
      <c r="B392" s="302"/>
      <c r="C392" s="302"/>
      <c r="D392" s="297" t="s">
        <v>80</v>
      </c>
      <c r="E392" s="297">
        <f t="shared" si="15"/>
        <v>1</v>
      </c>
      <c r="F392" s="303">
        <v>1</v>
      </c>
      <c r="G392" s="303"/>
      <c r="H392" s="147"/>
    </row>
    <row r="393" spans="1:8" ht="19.5" customHeight="1" x14ac:dyDescent="0.25">
      <c r="A393" s="328"/>
      <c r="B393" s="302"/>
      <c r="C393" s="303" t="s">
        <v>81</v>
      </c>
      <c r="D393" s="297" t="s">
        <v>82</v>
      </c>
      <c r="E393" s="297">
        <f t="shared" si="15"/>
        <v>1</v>
      </c>
      <c r="F393" s="303">
        <v>1</v>
      </c>
      <c r="G393" s="303"/>
      <c r="H393" s="147"/>
    </row>
    <row r="394" spans="1:8" ht="19.5" customHeight="1" x14ac:dyDescent="0.25">
      <c r="A394" s="328"/>
      <c r="B394" s="302"/>
      <c r="C394" s="303" t="s">
        <v>83</v>
      </c>
      <c r="D394" s="297" t="s">
        <v>84</v>
      </c>
      <c r="E394" s="297">
        <f t="shared" si="15"/>
        <v>1</v>
      </c>
      <c r="F394" s="303">
        <v>1</v>
      </c>
      <c r="G394" s="303"/>
      <c r="H394" s="147"/>
    </row>
    <row r="395" spans="1:8" ht="19.5" customHeight="1" x14ac:dyDescent="0.25">
      <c r="A395" s="328"/>
      <c r="B395" s="302"/>
      <c r="C395" s="304" t="s">
        <v>85</v>
      </c>
      <c r="D395" s="297" t="s">
        <v>86</v>
      </c>
      <c r="E395" s="297">
        <f t="shared" si="15"/>
        <v>1</v>
      </c>
      <c r="F395" s="303">
        <v>1</v>
      </c>
      <c r="G395" s="303"/>
      <c r="H395" s="147"/>
    </row>
    <row r="396" spans="1:8" ht="19.5" customHeight="1" x14ac:dyDescent="0.25">
      <c r="A396" s="328"/>
      <c r="B396" s="302"/>
      <c r="C396" s="302" t="s">
        <v>87</v>
      </c>
      <c r="D396" s="297" t="s">
        <v>88</v>
      </c>
      <c r="E396" s="297">
        <f t="shared" si="15"/>
        <v>1</v>
      </c>
      <c r="F396" s="303">
        <v>1</v>
      </c>
      <c r="G396" s="303"/>
      <c r="H396" s="147"/>
    </row>
    <row r="397" spans="1:8" ht="19.5" customHeight="1" x14ac:dyDescent="0.25">
      <c r="A397" s="328"/>
      <c r="B397" s="302"/>
      <c r="C397" s="302"/>
      <c r="D397" s="297" t="s">
        <v>89</v>
      </c>
      <c r="E397" s="297">
        <f t="shared" si="15"/>
        <v>1</v>
      </c>
      <c r="F397" s="303">
        <v>1</v>
      </c>
      <c r="G397" s="303"/>
      <c r="H397" s="147"/>
    </row>
    <row r="398" spans="1:8" ht="19.5" customHeight="1" x14ac:dyDescent="0.25">
      <c r="A398" s="328"/>
      <c r="B398" s="302"/>
      <c r="C398" s="302"/>
      <c r="D398" s="297" t="s">
        <v>90</v>
      </c>
      <c r="E398" s="297">
        <f t="shared" si="15"/>
        <v>1</v>
      </c>
      <c r="F398" s="305">
        <v>1</v>
      </c>
      <c r="G398" s="305"/>
      <c r="H398" s="147"/>
    </row>
    <row r="399" spans="1:8" ht="19.5" customHeight="1" x14ac:dyDescent="0.25">
      <c r="A399" s="328"/>
      <c r="B399" s="302"/>
      <c r="C399" s="302"/>
      <c r="D399" s="297" t="s">
        <v>91</v>
      </c>
      <c r="E399" s="297">
        <f t="shared" si="15"/>
        <v>1</v>
      </c>
      <c r="F399" s="303"/>
      <c r="G399" s="303">
        <v>1</v>
      </c>
      <c r="H399" s="147"/>
    </row>
    <row r="400" spans="1:8" ht="19.5" customHeight="1" x14ac:dyDescent="0.25">
      <c r="A400" s="328"/>
      <c r="B400" s="302"/>
      <c r="C400" s="302"/>
      <c r="D400" s="297" t="s">
        <v>92</v>
      </c>
      <c r="E400" s="297">
        <f t="shared" si="15"/>
        <v>1</v>
      </c>
      <c r="F400" s="303"/>
      <c r="G400" s="303">
        <v>1</v>
      </c>
      <c r="H400" s="147"/>
    </row>
    <row r="401" spans="1:8" ht="19.5" customHeight="1" x14ac:dyDescent="0.25">
      <c r="A401" s="328"/>
      <c r="B401" s="302"/>
      <c r="C401" s="302"/>
      <c r="D401" s="297" t="s">
        <v>93</v>
      </c>
      <c r="E401" s="297">
        <f t="shared" si="15"/>
        <v>1</v>
      </c>
      <c r="F401" s="303"/>
      <c r="G401" s="303">
        <v>1</v>
      </c>
      <c r="H401" s="147"/>
    </row>
    <row r="402" spans="1:8" ht="19.5" customHeight="1" x14ac:dyDescent="0.25">
      <c r="A402" s="328"/>
      <c r="B402" s="302"/>
      <c r="C402" s="302"/>
      <c r="D402" s="297" t="s">
        <v>94</v>
      </c>
      <c r="E402" s="297">
        <f t="shared" si="15"/>
        <v>1</v>
      </c>
      <c r="F402" s="303"/>
      <c r="G402" s="303">
        <v>1</v>
      </c>
      <c r="H402" s="147"/>
    </row>
    <row r="403" spans="1:8" ht="19.5" customHeight="1" x14ac:dyDescent="0.25">
      <c r="A403" s="328"/>
      <c r="B403" s="302"/>
      <c r="C403" s="302"/>
      <c r="D403" s="297" t="s">
        <v>95</v>
      </c>
      <c r="E403" s="297">
        <f t="shared" si="15"/>
        <v>1</v>
      </c>
      <c r="F403" s="303">
        <v>1</v>
      </c>
      <c r="G403" s="303"/>
      <c r="H403" s="147"/>
    </row>
    <row r="404" spans="1:8" ht="19.5" customHeight="1" x14ac:dyDescent="0.25">
      <c r="A404" s="331"/>
      <c r="B404" s="302"/>
      <c r="C404" s="302"/>
      <c r="D404" s="297" t="s">
        <v>324</v>
      </c>
      <c r="E404" s="297">
        <f t="shared" si="15"/>
        <v>1</v>
      </c>
      <c r="F404" s="303">
        <v>1</v>
      </c>
      <c r="G404" s="305"/>
      <c r="H404" s="147"/>
    </row>
    <row r="405" spans="1:8" ht="19.5" customHeight="1" x14ac:dyDescent="0.25">
      <c r="A405" s="323">
        <v>3</v>
      </c>
      <c r="B405" s="302" t="s">
        <v>76</v>
      </c>
      <c r="C405" s="306" t="s">
        <v>96</v>
      </c>
      <c r="D405" s="297" t="s">
        <v>97</v>
      </c>
      <c r="E405" s="297">
        <f t="shared" si="15"/>
        <v>1</v>
      </c>
      <c r="F405" s="303">
        <v>1</v>
      </c>
      <c r="G405" s="305"/>
      <c r="H405" s="147"/>
    </row>
    <row r="406" spans="1:8" ht="19.5" customHeight="1" x14ac:dyDescent="0.25">
      <c r="A406" s="328"/>
      <c r="B406" s="302"/>
      <c r="C406" s="307"/>
      <c r="D406" s="297" t="s">
        <v>98</v>
      </c>
      <c r="E406" s="297">
        <f t="shared" si="15"/>
        <v>1</v>
      </c>
      <c r="F406" s="303">
        <v>1</v>
      </c>
      <c r="G406" s="305"/>
      <c r="H406" s="147"/>
    </row>
    <row r="407" spans="1:8" ht="19.5" customHeight="1" x14ac:dyDescent="0.25">
      <c r="A407" s="328"/>
      <c r="B407" s="302"/>
      <c r="C407" s="307"/>
      <c r="D407" s="297" t="s">
        <v>99</v>
      </c>
      <c r="E407" s="297">
        <f t="shared" si="15"/>
        <v>1</v>
      </c>
      <c r="F407" s="303">
        <v>1</v>
      </c>
      <c r="G407" s="305"/>
      <c r="H407" s="147"/>
    </row>
    <row r="408" spans="1:8" ht="19.5" customHeight="1" x14ac:dyDescent="0.25">
      <c r="A408" s="328"/>
      <c r="B408" s="302"/>
      <c r="C408" s="307"/>
      <c r="D408" s="297" t="s">
        <v>100</v>
      </c>
      <c r="E408" s="297">
        <f t="shared" si="15"/>
        <v>1</v>
      </c>
      <c r="F408" s="303"/>
      <c r="G408" s="305">
        <v>1</v>
      </c>
      <c r="H408" s="147"/>
    </row>
    <row r="409" spans="1:8" ht="19.5" customHeight="1" x14ac:dyDescent="0.25">
      <c r="A409" s="328"/>
      <c r="B409" s="302"/>
      <c r="C409" s="307"/>
      <c r="D409" s="297" t="s">
        <v>101</v>
      </c>
      <c r="E409" s="297">
        <f t="shared" si="15"/>
        <v>1</v>
      </c>
      <c r="F409" s="303">
        <v>1</v>
      </c>
      <c r="G409" s="305"/>
      <c r="H409" s="147"/>
    </row>
    <row r="410" spans="1:8" ht="19.5" customHeight="1" x14ac:dyDescent="0.25">
      <c r="A410" s="328"/>
      <c r="B410" s="302"/>
      <c r="C410" s="307"/>
      <c r="D410" s="297" t="s">
        <v>102</v>
      </c>
      <c r="E410" s="297">
        <f t="shared" si="15"/>
        <v>1</v>
      </c>
      <c r="F410" s="303">
        <v>1</v>
      </c>
      <c r="G410" s="305"/>
      <c r="H410" s="147"/>
    </row>
    <row r="411" spans="1:8" ht="19.5" customHeight="1" x14ac:dyDescent="0.25">
      <c r="A411" s="328"/>
      <c r="B411" s="302"/>
      <c r="C411" s="307"/>
      <c r="D411" s="297" t="s">
        <v>349</v>
      </c>
      <c r="E411" s="297">
        <f t="shared" si="15"/>
        <v>1</v>
      </c>
      <c r="F411" s="303">
        <v>1</v>
      </c>
      <c r="G411" s="305"/>
      <c r="H411" s="147"/>
    </row>
    <row r="412" spans="1:8" ht="19.5" customHeight="1" x14ac:dyDescent="0.25">
      <c r="A412" s="328"/>
      <c r="B412" s="302"/>
      <c r="C412" s="307"/>
      <c r="D412" s="297" t="s">
        <v>103</v>
      </c>
      <c r="E412" s="297">
        <f t="shared" si="15"/>
        <v>1</v>
      </c>
      <c r="F412" s="303">
        <v>1</v>
      </c>
      <c r="G412" s="305"/>
      <c r="H412" s="147"/>
    </row>
    <row r="413" spans="1:8" ht="19.5" customHeight="1" x14ac:dyDescent="0.25">
      <c r="A413" s="328"/>
      <c r="B413" s="302"/>
      <c r="C413" s="307"/>
      <c r="D413" s="297" t="s">
        <v>104</v>
      </c>
      <c r="E413" s="297">
        <f t="shared" si="15"/>
        <v>1</v>
      </c>
      <c r="F413" s="303">
        <v>1</v>
      </c>
      <c r="G413" s="305"/>
      <c r="H413" s="147"/>
    </row>
    <row r="414" spans="1:8" ht="19.5" customHeight="1" x14ac:dyDescent="0.25">
      <c r="A414" s="328"/>
      <c r="B414" s="302"/>
      <c r="C414" s="307"/>
      <c r="D414" s="297" t="s">
        <v>105</v>
      </c>
      <c r="E414" s="297">
        <f t="shared" si="15"/>
        <v>1</v>
      </c>
      <c r="F414" s="303">
        <v>1</v>
      </c>
      <c r="G414" s="305"/>
      <c r="H414" s="147"/>
    </row>
    <row r="415" spans="1:8" ht="19.5" customHeight="1" x14ac:dyDescent="0.25">
      <c r="A415" s="328"/>
      <c r="B415" s="302"/>
      <c r="C415" s="308"/>
      <c r="D415" s="297" t="s">
        <v>106</v>
      </c>
      <c r="E415" s="297">
        <f t="shared" si="15"/>
        <v>1</v>
      </c>
      <c r="F415" s="303">
        <v>1</v>
      </c>
      <c r="G415" s="305"/>
      <c r="H415" s="147"/>
    </row>
    <row r="416" spans="1:8" ht="19.5" customHeight="1" x14ac:dyDescent="0.25">
      <c r="A416" s="328"/>
      <c r="B416" s="302"/>
      <c r="C416" s="309" t="s">
        <v>107</v>
      </c>
      <c r="D416" s="297" t="s">
        <v>108</v>
      </c>
      <c r="E416" s="297">
        <f t="shared" si="15"/>
        <v>1</v>
      </c>
      <c r="F416" s="305">
        <v>1</v>
      </c>
      <c r="G416" s="305"/>
      <c r="H416" s="147"/>
    </row>
    <row r="417" spans="1:8" ht="19.5" customHeight="1" x14ac:dyDescent="0.25">
      <c r="A417" s="328"/>
      <c r="B417" s="302"/>
      <c r="C417" s="309"/>
      <c r="D417" s="297" t="s">
        <v>109</v>
      </c>
      <c r="E417" s="297">
        <f t="shared" si="15"/>
        <v>1</v>
      </c>
      <c r="F417" s="305"/>
      <c r="G417" s="305">
        <v>1</v>
      </c>
      <c r="H417" s="147"/>
    </row>
    <row r="418" spans="1:8" ht="19.5" customHeight="1" x14ac:dyDescent="0.25">
      <c r="A418" s="328"/>
      <c r="B418" s="302"/>
      <c r="C418" s="309"/>
      <c r="D418" s="297" t="s">
        <v>110</v>
      </c>
      <c r="E418" s="297">
        <f t="shared" si="15"/>
        <v>1</v>
      </c>
      <c r="F418" s="305">
        <v>1</v>
      </c>
      <c r="G418" s="305"/>
      <c r="H418" s="147"/>
    </row>
    <row r="419" spans="1:8" ht="19.5" customHeight="1" x14ac:dyDescent="0.25">
      <c r="A419" s="328"/>
      <c r="B419" s="302"/>
      <c r="C419" s="309"/>
      <c r="D419" s="297" t="s">
        <v>111</v>
      </c>
      <c r="E419" s="297">
        <f t="shared" si="15"/>
        <v>1</v>
      </c>
      <c r="F419" s="305">
        <v>1</v>
      </c>
      <c r="G419" s="305"/>
      <c r="H419" s="147"/>
    </row>
    <row r="420" spans="1:8" ht="19.5" customHeight="1" x14ac:dyDescent="0.25">
      <c r="A420" s="328"/>
      <c r="B420" s="302"/>
      <c r="C420" s="310" t="s">
        <v>112</v>
      </c>
      <c r="D420" s="297" t="s">
        <v>113</v>
      </c>
      <c r="E420" s="297">
        <f t="shared" si="15"/>
        <v>1</v>
      </c>
      <c r="F420" s="305">
        <v>1</v>
      </c>
      <c r="G420" s="305"/>
      <c r="H420" s="147"/>
    </row>
    <row r="421" spans="1:8" ht="19.5" customHeight="1" x14ac:dyDescent="0.25">
      <c r="A421" s="328"/>
      <c r="B421" s="302"/>
      <c r="C421" s="310"/>
      <c r="D421" s="297" t="s">
        <v>114</v>
      </c>
      <c r="E421" s="297">
        <f t="shared" si="15"/>
        <v>1</v>
      </c>
      <c r="F421" s="305">
        <v>1</v>
      </c>
      <c r="G421" s="305"/>
      <c r="H421" s="147"/>
    </row>
    <row r="422" spans="1:8" ht="19.5" customHeight="1" x14ac:dyDescent="0.25">
      <c r="A422" s="328"/>
      <c r="B422" s="302"/>
      <c r="C422" s="310"/>
      <c r="D422" s="297" t="s">
        <v>115</v>
      </c>
      <c r="E422" s="297">
        <f t="shared" si="15"/>
        <v>1</v>
      </c>
      <c r="F422" s="305">
        <v>1</v>
      </c>
      <c r="G422" s="305"/>
      <c r="H422" s="147"/>
    </row>
    <row r="423" spans="1:8" ht="19.5" customHeight="1" x14ac:dyDescent="0.25">
      <c r="A423" s="328"/>
      <c r="B423" s="302"/>
      <c r="C423" s="310"/>
      <c r="D423" s="297" t="s">
        <v>116</v>
      </c>
      <c r="E423" s="297">
        <f t="shared" si="15"/>
        <v>1</v>
      </c>
      <c r="F423" s="303">
        <v>1</v>
      </c>
      <c r="G423" s="305"/>
      <c r="H423" s="147"/>
    </row>
    <row r="424" spans="1:8" ht="19.5" customHeight="1" x14ac:dyDescent="0.25">
      <c r="A424" s="328"/>
      <c r="B424" s="302"/>
      <c r="C424" s="310"/>
      <c r="D424" s="297" t="s">
        <v>117</v>
      </c>
      <c r="E424" s="297">
        <f t="shared" si="15"/>
        <v>1</v>
      </c>
      <c r="F424" s="303">
        <v>1</v>
      </c>
      <c r="G424" s="305"/>
      <c r="H424" s="147"/>
    </row>
    <row r="425" spans="1:8" ht="19.5" customHeight="1" x14ac:dyDescent="0.25">
      <c r="A425" s="328"/>
      <c r="B425" s="302"/>
      <c r="C425" s="310"/>
      <c r="D425" s="297" t="s">
        <v>118</v>
      </c>
      <c r="E425" s="297">
        <f t="shared" si="15"/>
        <v>1</v>
      </c>
      <c r="F425" s="303">
        <v>1</v>
      </c>
      <c r="G425" s="305"/>
      <c r="H425" s="147"/>
    </row>
    <row r="426" spans="1:8" ht="19.5" customHeight="1" x14ac:dyDescent="0.25">
      <c r="A426" s="328"/>
      <c r="B426" s="302"/>
      <c r="C426" s="310"/>
      <c r="D426" s="297" t="s">
        <v>350</v>
      </c>
      <c r="E426" s="297">
        <f t="shared" si="15"/>
        <v>1</v>
      </c>
      <c r="F426" s="303">
        <v>1</v>
      </c>
      <c r="G426" s="305"/>
      <c r="H426" s="147"/>
    </row>
    <row r="427" spans="1:8" ht="19.5" customHeight="1" x14ac:dyDescent="0.25">
      <c r="A427" s="331"/>
      <c r="B427" s="302"/>
      <c r="C427" s="311" t="s">
        <v>119</v>
      </c>
      <c r="D427" s="297" t="s">
        <v>120</v>
      </c>
      <c r="E427" s="297">
        <f t="shared" si="15"/>
        <v>1</v>
      </c>
      <c r="F427" s="303">
        <v>1</v>
      </c>
      <c r="G427" s="305"/>
      <c r="H427" s="147"/>
    </row>
    <row r="428" spans="1:8" ht="19.5" customHeight="1" x14ac:dyDescent="0.25">
      <c r="A428" s="323">
        <v>3</v>
      </c>
      <c r="B428" s="302" t="s">
        <v>76</v>
      </c>
      <c r="C428" s="309" t="s">
        <v>121</v>
      </c>
      <c r="D428" s="297" t="s">
        <v>351</v>
      </c>
      <c r="E428" s="297">
        <f t="shared" si="15"/>
        <v>1</v>
      </c>
      <c r="F428" s="303">
        <v>1</v>
      </c>
      <c r="G428" s="305"/>
      <c r="H428" s="147"/>
    </row>
    <row r="429" spans="1:8" ht="19.5" customHeight="1" x14ac:dyDescent="0.25">
      <c r="A429" s="328"/>
      <c r="B429" s="302"/>
      <c r="C429" s="309"/>
      <c r="D429" s="297" t="s">
        <v>122</v>
      </c>
      <c r="E429" s="297">
        <f t="shared" si="15"/>
        <v>1</v>
      </c>
      <c r="F429" s="305">
        <v>1</v>
      </c>
      <c r="G429" s="305"/>
      <c r="H429" s="147"/>
    </row>
    <row r="430" spans="1:8" ht="19.5" customHeight="1" x14ac:dyDescent="0.25">
      <c r="A430" s="328"/>
      <c r="B430" s="302"/>
      <c r="C430" s="309"/>
      <c r="D430" s="297" t="s">
        <v>123</v>
      </c>
      <c r="E430" s="297">
        <f t="shared" si="15"/>
        <v>1</v>
      </c>
      <c r="F430" s="305">
        <v>1</v>
      </c>
      <c r="G430" s="305"/>
      <c r="H430" s="147"/>
    </row>
    <row r="431" spans="1:8" ht="19.5" customHeight="1" x14ac:dyDescent="0.25">
      <c r="A431" s="328"/>
      <c r="B431" s="302"/>
      <c r="C431" s="312" t="s">
        <v>124</v>
      </c>
      <c r="D431" s="297" t="s">
        <v>125</v>
      </c>
      <c r="E431" s="297">
        <f t="shared" si="15"/>
        <v>1</v>
      </c>
      <c r="F431" s="303"/>
      <c r="G431" s="303">
        <v>1</v>
      </c>
      <c r="H431" s="147"/>
    </row>
    <row r="432" spans="1:8" ht="19.5" customHeight="1" x14ac:dyDescent="0.25">
      <c r="A432" s="328"/>
      <c r="B432" s="302"/>
      <c r="C432" s="302" t="s">
        <v>126</v>
      </c>
      <c r="D432" s="297" t="s">
        <v>127</v>
      </c>
      <c r="E432" s="297">
        <f t="shared" si="15"/>
        <v>1</v>
      </c>
      <c r="F432" s="303"/>
      <c r="G432" s="303">
        <v>1</v>
      </c>
      <c r="H432" s="147"/>
    </row>
    <row r="433" spans="1:8" ht="19.5" customHeight="1" x14ac:dyDescent="0.25">
      <c r="A433" s="328"/>
      <c r="B433" s="302"/>
      <c r="C433" s="302"/>
      <c r="D433" s="297" t="s">
        <v>128</v>
      </c>
      <c r="E433" s="297">
        <f t="shared" si="15"/>
        <v>1</v>
      </c>
      <c r="F433" s="303">
        <v>1</v>
      </c>
      <c r="G433" s="303"/>
      <c r="H433" s="147"/>
    </row>
    <row r="434" spans="1:8" ht="19.5" customHeight="1" x14ac:dyDescent="0.25">
      <c r="A434" s="328"/>
      <c r="B434" s="302"/>
      <c r="C434" s="302"/>
      <c r="D434" s="297" t="s">
        <v>129</v>
      </c>
      <c r="E434" s="297">
        <f t="shared" si="15"/>
        <v>1</v>
      </c>
      <c r="F434" s="303">
        <v>1</v>
      </c>
      <c r="G434" s="303"/>
      <c r="H434" s="147"/>
    </row>
    <row r="435" spans="1:8" ht="19.5" customHeight="1" x14ac:dyDescent="0.25">
      <c r="A435" s="328"/>
      <c r="B435" s="302"/>
      <c r="C435" s="302"/>
      <c r="D435" s="297" t="s">
        <v>352</v>
      </c>
      <c r="E435" s="297">
        <f t="shared" si="15"/>
        <v>1</v>
      </c>
      <c r="F435" s="303">
        <v>1</v>
      </c>
      <c r="G435" s="303"/>
      <c r="H435" s="147"/>
    </row>
    <row r="436" spans="1:8" ht="19.5" customHeight="1" x14ac:dyDescent="0.25">
      <c r="A436" s="328"/>
      <c r="B436" s="302"/>
      <c r="C436" s="302"/>
      <c r="D436" s="297" t="s">
        <v>130</v>
      </c>
      <c r="E436" s="297">
        <f t="shared" si="15"/>
        <v>1</v>
      </c>
      <c r="F436" s="303">
        <v>1</v>
      </c>
      <c r="G436" s="303"/>
      <c r="H436" s="147"/>
    </row>
    <row r="437" spans="1:8" ht="19.5" customHeight="1" x14ac:dyDescent="0.25">
      <c r="A437" s="328"/>
      <c r="B437" s="302"/>
      <c r="C437" s="302"/>
      <c r="D437" s="297" t="s">
        <v>131</v>
      </c>
      <c r="E437" s="297">
        <f t="shared" si="15"/>
        <v>1</v>
      </c>
      <c r="F437" s="303">
        <v>1</v>
      </c>
      <c r="G437" s="303"/>
      <c r="H437" s="147"/>
    </row>
    <row r="438" spans="1:8" ht="19.5" customHeight="1" x14ac:dyDescent="0.25">
      <c r="A438" s="328"/>
      <c r="B438" s="302"/>
      <c r="C438" s="302"/>
      <c r="D438" s="297" t="s">
        <v>132</v>
      </c>
      <c r="E438" s="297">
        <f t="shared" si="15"/>
        <v>1</v>
      </c>
      <c r="F438" s="303">
        <v>1</v>
      </c>
      <c r="G438" s="303"/>
      <c r="H438" s="147"/>
    </row>
    <row r="439" spans="1:8" ht="19.5" customHeight="1" x14ac:dyDescent="0.25">
      <c r="A439" s="328"/>
      <c r="B439" s="302"/>
      <c r="C439" s="302" t="s">
        <v>133</v>
      </c>
      <c r="D439" s="297" t="s">
        <v>134</v>
      </c>
      <c r="E439" s="297">
        <f t="shared" si="15"/>
        <v>1</v>
      </c>
      <c r="F439" s="303"/>
      <c r="G439" s="303">
        <v>1</v>
      </c>
      <c r="H439" s="147"/>
    </row>
    <row r="440" spans="1:8" ht="19.5" customHeight="1" x14ac:dyDescent="0.25">
      <c r="A440" s="328"/>
      <c r="B440" s="302"/>
      <c r="C440" s="302"/>
      <c r="D440" s="297" t="s">
        <v>135</v>
      </c>
      <c r="E440" s="297">
        <f t="shared" si="15"/>
        <v>1</v>
      </c>
      <c r="F440" s="303"/>
      <c r="G440" s="303">
        <v>1</v>
      </c>
      <c r="H440" s="147"/>
    </row>
    <row r="441" spans="1:8" ht="19.5" customHeight="1" x14ac:dyDescent="0.25">
      <c r="A441" s="328"/>
      <c r="B441" s="302"/>
      <c r="C441" s="313" t="s">
        <v>136</v>
      </c>
      <c r="D441" s="297" t="s">
        <v>137</v>
      </c>
      <c r="E441" s="297">
        <f t="shared" si="15"/>
        <v>1</v>
      </c>
      <c r="F441" s="303">
        <v>1</v>
      </c>
      <c r="G441" s="303"/>
      <c r="H441" s="147"/>
    </row>
    <row r="442" spans="1:8" ht="19.5" customHeight="1" x14ac:dyDescent="0.25">
      <c r="A442" s="328"/>
      <c r="B442" s="302"/>
      <c r="C442" s="313"/>
      <c r="D442" s="297" t="s">
        <v>138</v>
      </c>
      <c r="E442" s="297">
        <f t="shared" si="15"/>
        <v>1</v>
      </c>
      <c r="F442" s="303">
        <v>1</v>
      </c>
      <c r="G442" s="303"/>
      <c r="H442" s="147"/>
    </row>
    <row r="443" spans="1:8" ht="19.5" customHeight="1" x14ac:dyDescent="0.25">
      <c r="A443" s="328"/>
      <c r="B443" s="302"/>
      <c r="C443" s="313"/>
      <c r="D443" s="297" t="s">
        <v>139</v>
      </c>
      <c r="E443" s="297">
        <f t="shared" si="15"/>
        <v>1</v>
      </c>
      <c r="F443" s="303">
        <v>1</v>
      </c>
      <c r="G443" s="303"/>
      <c r="H443" s="147"/>
    </row>
    <row r="444" spans="1:8" ht="19.5" customHeight="1" x14ac:dyDescent="0.25">
      <c r="A444" s="328"/>
      <c r="B444" s="302"/>
      <c r="C444" s="302" t="s">
        <v>140</v>
      </c>
      <c r="D444" s="297" t="s">
        <v>141</v>
      </c>
      <c r="E444" s="297">
        <f t="shared" si="15"/>
        <v>1</v>
      </c>
      <c r="F444" s="303">
        <v>1</v>
      </c>
      <c r="G444" s="303"/>
      <c r="H444" s="147"/>
    </row>
    <row r="445" spans="1:8" ht="19.5" customHeight="1" x14ac:dyDescent="0.25">
      <c r="A445" s="331"/>
      <c r="B445" s="302"/>
      <c r="C445" s="302"/>
      <c r="D445" s="297" t="s">
        <v>142</v>
      </c>
      <c r="E445" s="297">
        <f t="shared" si="15"/>
        <v>1</v>
      </c>
      <c r="F445" s="303">
        <v>1</v>
      </c>
      <c r="G445" s="303"/>
      <c r="H445" s="147"/>
    </row>
    <row r="446" spans="1:8" ht="19.5" customHeight="1" x14ac:dyDescent="0.25">
      <c r="A446" s="323">
        <v>3</v>
      </c>
      <c r="B446" s="314" t="s">
        <v>76</v>
      </c>
      <c r="C446" s="302" t="s">
        <v>143</v>
      </c>
      <c r="D446" s="297" t="s">
        <v>144</v>
      </c>
      <c r="E446" s="297">
        <f t="shared" si="15"/>
        <v>1</v>
      </c>
      <c r="F446" s="304"/>
      <c r="G446" s="304">
        <v>1</v>
      </c>
      <c r="H446" s="147"/>
    </row>
    <row r="447" spans="1:8" ht="19.5" customHeight="1" x14ac:dyDescent="0.25">
      <c r="A447" s="328"/>
      <c r="B447" s="315"/>
      <c r="C447" s="302"/>
      <c r="D447" s="297" t="s">
        <v>145</v>
      </c>
      <c r="E447" s="297">
        <f t="shared" si="15"/>
        <v>1</v>
      </c>
      <c r="F447" s="304"/>
      <c r="G447" s="304">
        <v>1</v>
      </c>
      <c r="H447" s="147"/>
    </row>
    <row r="448" spans="1:8" ht="19.5" customHeight="1" x14ac:dyDescent="0.25">
      <c r="A448" s="328"/>
      <c r="B448" s="315"/>
      <c r="C448" s="302"/>
      <c r="D448" s="297" t="s">
        <v>353</v>
      </c>
      <c r="E448" s="297">
        <f t="shared" si="15"/>
        <v>1</v>
      </c>
      <c r="F448" s="304">
        <v>1</v>
      </c>
      <c r="G448" s="304"/>
      <c r="H448" s="147"/>
    </row>
    <row r="449" spans="1:8" ht="19.5" customHeight="1" x14ac:dyDescent="0.25">
      <c r="A449" s="328"/>
      <c r="B449" s="315"/>
      <c r="C449" s="302"/>
      <c r="D449" s="297" t="s">
        <v>146</v>
      </c>
      <c r="E449" s="297">
        <f t="shared" si="15"/>
        <v>1</v>
      </c>
      <c r="F449" s="303">
        <v>1</v>
      </c>
      <c r="G449" s="303"/>
      <c r="H449" s="147"/>
    </row>
    <row r="450" spans="1:8" ht="19.5" customHeight="1" x14ac:dyDescent="0.25">
      <c r="A450" s="328"/>
      <c r="B450" s="315"/>
      <c r="C450" s="302" t="s">
        <v>147</v>
      </c>
      <c r="D450" s="297" t="s">
        <v>148</v>
      </c>
      <c r="E450" s="297">
        <f t="shared" si="15"/>
        <v>1</v>
      </c>
      <c r="F450" s="303">
        <v>1</v>
      </c>
      <c r="G450" s="303"/>
      <c r="H450" s="147"/>
    </row>
    <row r="451" spans="1:8" ht="19.5" customHeight="1" x14ac:dyDescent="0.25">
      <c r="A451" s="328"/>
      <c r="B451" s="315"/>
      <c r="C451" s="302"/>
      <c r="D451" s="297" t="s">
        <v>149</v>
      </c>
      <c r="E451" s="297">
        <f t="shared" si="15"/>
        <v>1</v>
      </c>
      <c r="F451" s="303">
        <v>1</v>
      </c>
      <c r="G451" s="303"/>
      <c r="H451" s="147"/>
    </row>
    <row r="452" spans="1:8" ht="19.5" customHeight="1" x14ac:dyDescent="0.25">
      <c r="A452" s="328"/>
      <c r="B452" s="315"/>
      <c r="C452" s="302"/>
      <c r="D452" s="297" t="s">
        <v>150</v>
      </c>
      <c r="E452" s="297">
        <f>+F452+G452</f>
        <v>1</v>
      </c>
      <c r="F452" s="303">
        <v>1</v>
      </c>
      <c r="G452" s="303"/>
      <c r="H452" s="147"/>
    </row>
    <row r="453" spans="1:8" ht="19.5" customHeight="1" x14ac:dyDescent="0.25">
      <c r="A453" s="328"/>
      <c r="B453" s="315"/>
      <c r="C453" s="302"/>
      <c r="D453" s="297" t="s">
        <v>151</v>
      </c>
      <c r="E453" s="297">
        <f>+F453+G453</f>
        <v>1</v>
      </c>
      <c r="F453" s="303">
        <v>1</v>
      </c>
      <c r="G453" s="303"/>
      <c r="H453" s="147"/>
    </row>
    <row r="454" spans="1:8" ht="19.5" customHeight="1" x14ac:dyDescent="0.25">
      <c r="A454" s="331"/>
      <c r="B454" s="316"/>
      <c r="C454" s="302"/>
      <c r="D454" s="297" t="s">
        <v>152</v>
      </c>
      <c r="E454" s="297">
        <f>+F454+G454</f>
        <v>1</v>
      </c>
      <c r="F454" s="303">
        <v>1</v>
      </c>
      <c r="G454" s="303"/>
      <c r="H454" s="147"/>
    </row>
    <row r="455" spans="1:8" ht="19.5" customHeight="1" x14ac:dyDescent="0.25">
      <c r="A455" s="299" t="s">
        <v>63</v>
      </c>
      <c r="B455" s="299"/>
      <c r="C455" s="300">
        <v>17</v>
      </c>
      <c r="D455" s="317">
        <f>+E455</f>
        <v>65</v>
      </c>
      <c r="E455" s="317">
        <f>SUM(E390:E454)</f>
        <v>65</v>
      </c>
      <c r="F455" s="317">
        <f t="shared" ref="F455:G455" si="16">SUM(F390:F454)</f>
        <v>53</v>
      </c>
      <c r="G455" s="317">
        <f t="shared" si="16"/>
        <v>12</v>
      </c>
      <c r="H455" s="147"/>
    </row>
    <row r="456" spans="1:8" ht="19.5" customHeight="1" x14ac:dyDescent="0.25">
      <c r="A456" s="323">
        <v>4</v>
      </c>
      <c r="B456" s="296" t="s">
        <v>153</v>
      </c>
      <c r="C456" s="318" t="s">
        <v>154</v>
      </c>
      <c r="D456" s="297" t="s">
        <v>155</v>
      </c>
      <c r="E456" s="297">
        <f t="shared" ref="E456:E462" si="17">+F456+G456</f>
        <v>1</v>
      </c>
      <c r="F456" s="297">
        <v>1</v>
      </c>
      <c r="G456" s="297"/>
      <c r="H456" s="147"/>
    </row>
    <row r="457" spans="1:8" ht="19.5" customHeight="1" x14ac:dyDescent="0.25">
      <c r="A457" s="328"/>
      <c r="B457" s="296"/>
      <c r="C457" s="318" t="s">
        <v>156</v>
      </c>
      <c r="D457" s="297" t="s">
        <v>157</v>
      </c>
      <c r="E457" s="297">
        <f t="shared" si="17"/>
        <v>1</v>
      </c>
      <c r="F457" s="297"/>
      <c r="G457" s="297">
        <v>1</v>
      </c>
      <c r="H457" s="147"/>
    </row>
    <row r="458" spans="1:8" ht="19.5" customHeight="1" x14ac:dyDescent="0.25">
      <c r="A458" s="328"/>
      <c r="B458" s="296"/>
      <c r="C458" s="318" t="s">
        <v>325</v>
      </c>
      <c r="D458" s="297" t="s">
        <v>326</v>
      </c>
      <c r="E458" s="297">
        <f t="shared" si="17"/>
        <v>1</v>
      </c>
      <c r="F458" s="297">
        <v>1</v>
      </c>
      <c r="G458" s="297"/>
      <c r="H458" s="147"/>
    </row>
    <row r="459" spans="1:8" ht="19.5" customHeight="1" x14ac:dyDescent="0.25">
      <c r="A459" s="328"/>
      <c r="B459" s="296"/>
      <c r="C459" s="318" t="s">
        <v>327</v>
      </c>
      <c r="D459" s="297" t="s">
        <v>158</v>
      </c>
      <c r="E459" s="297">
        <f t="shared" si="17"/>
        <v>1</v>
      </c>
      <c r="F459" s="297">
        <v>1</v>
      </c>
      <c r="G459" s="297"/>
      <c r="H459" s="141"/>
    </row>
    <row r="460" spans="1:8" ht="19.5" customHeight="1" x14ac:dyDescent="0.25">
      <c r="A460" s="328"/>
      <c r="B460" s="296"/>
      <c r="C460" s="296" t="s">
        <v>159</v>
      </c>
      <c r="D460" s="297" t="s">
        <v>160</v>
      </c>
      <c r="E460" s="297">
        <f t="shared" si="17"/>
        <v>1</v>
      </c>
      <c r="F460" s="297">
        <v>1</v>
      </c>
      <c r="G460" s="297"/>
      <c r="H460" s="141"/>
    </row>
    <row r="461" spans="1:8" ht="19.5" customHeight="1" x14ac:dyDescent="0.25">
      <c r="A461" s="328"/>
      <c r="B461" s="296"/>
      <c r="C461" s="296"/>
      <c r="D461" s="297" t="s">
        <v>161</v>
      </c>
      <c r="E461" s="297">
        <f t="shared" si="17"/>
        <v>1</v>
      </c>
      <c r="F461" s="297">
        <v>1</v>
      </c>
      <c r="G461" s="297"/>
      <c r="H461" s="141"/>
    </row>
    <row r="462" spans="1:8" ht="19.5" customHeight="1" x14ac:dyDescent="0.25">
      <c r="A462" s="328"/>
      <c r="B462" s="296"/>
      <c r="C462" s="296"/>
      <c r="D462" s="297" t="s">
        <v>162</v>
      </c>
      <c r="E462" s="297">
        <f t="shared" si="17"/>
        <v>1</v>
      </c>
      <c r="F462" s="297">
        <v>1</v>
      </c>
      <c r="G462" s="297"/>
      <c r="H462" s="141"/>
    </row>
    <row r="463" spans="1:8" ht="19.5" customHeight="1" x14ac:dyDescent="0.25">
      <c r="A463" s="331"/>
      <c r="B463" s="296"/>
      <c r="C463" s="296"/>
      <c r="D463" s="297" t="s">
        <v>163</v>
      </c>
      <c r="E463" s="297">
        <f>+F463+G463</f>
        <v>1</v>
      </c>
      <c r="F463" s="297">
        <v>1</v>
      </c>
      <c r="G463" s="297"/>
      <c r="H463" s="141"/>
    </row>
    <row r="464" spans="1:8" ht="19.5" customHeight="1" x14ac:dyDescent="0.25">
      <c r="A464" s="299" t="s">
        <v>63</v>
      </c>
      <c r="B464" s="299"/>
      <c r="C464" s="300">
        <v>5</v>
      </c>
      <c r="D464" s="300">
        <f>+E464</f>
        <v>8</v>
      </c>
      <c r="E464" s="300">
        <f>SUM(E456:E463)</f>
        <v>8</v>
      </c>
      <c r="F464" s="300">
        <f t="shared" ref="F464:G464" si="18">SUM(F456:F463)</f>
        <v>7</v>
      </c>
      <c r="G464" s="300">
        <f t="shared" si="18"/>
        <v>1</v>
      </c>
      <c r="H464" s="141"/>
    </row>
    <row r="465" spans="1:8" ht="19.5" customHeight="1" x14ac:dyDescent="0.25">
      <c r="A465" s="323">
        <v>5</v>
      </c>
      <c r="B465" s="296" t="s">
        <v>164</v>
      </c>
      <c r="C465" s="297" t="s">
        <v>165</v>
      </c>
      <c r="D465" s="297" t="s">
        <v>166</v>
      </c>
      <c r="E465" s="319">
        <f>+F465+G465+K465</f>
        <v>1</v>
      </c>
      <c r="F465" s="297">
        <v>1</v>
      </c>
      <c r="G465" s="297"/>
      <c r="H465" s="147"/>
    </row>
    <row r="466" spans="1:8" ht="19.5" customHeight="1" x14ac:dyDescent="0.25">
      <c r="A466" s="328"/>
      <c r="B466" s="296"/>
      <c r="C466" s="297" t="s">
        <v>167</v>
      </c>
      <c r="D466" s="297" t="s">
        <v>168</v>
      </c>
      <c r="E466" s="319">
        <f t="shared" ref="E466:E467" si="19">+F466+G466+K466</f>
        <v>1</v>
      </c>
      <c r="F466" s="297">
        <v>1</v>
      </c>
      <c r="G466" s="297"/>
      <c r="H466" s="147"/>
    </row>
    <row r="467" spans="1:8" ht="19.5" customHeight="1" x14ac:dyDescent="0.25">
      <c r="A467" s="328"/>
      <c r="B467" s="296"/>
      <c r="C467" s="297" t="s">
        <v>169</v>
      </c>
      <c r="D467" s="297" t="s">
        <v>170</v>
      </c>
      <c r="E467" s="319">
        <f t="shared" si="19"/>
        <v>1</v>
      </c>
      <c r="F467" s="297">
        <v>1</v>
      </c>
      <c r="G467" s="297"/>
      <c r="H467" s="147"/>
    </row>
    <row r="468" spans="1:8" ht="19.5" customHeight="1" x14ac:dyDescent="0.25">
      <c r="A468" s="328"/>
      <c r="B468" s="296"/>
      <c r="C468" s="296" t="s">
        <v>171</v>
      </c>
      <c r="D468" s="297" t="s">
        <v>172</v>
      </c>
      <c r="E468" s="319"/>
      <c r="F468" s="297"/>
      <c r="G468" s="297"/>
      <c r="H468" s="147">
        <v>1</v>
      </c>
    </row>
    <row r="469" spans="1:8" ht="19.5" customHeight="1" x14ac:dyDescent="0.25">
      <c r="A469" s="328"/>
      <c r="B469" s="296"/>
      <c r="C469" s="296"/>
      <c r="D469" s="297" t="s">
        <v>173</v>
      </c>
      <c r="E469" s="319"/>
      <c r="F469" s="297"/>
      <c r="G469" s="297"/>
      <c r="H469" s="147">
        <v>1</v>
      </c>
    </row>
    <row r="470" spans="1:8" ht="19.5" customHeight="1" x14ac:dyDescent="0.25">
      <c r="A470" s="331"/>
      <c r="B470" s="296"/>
      <c r="C470" s="296"/>
      <c r="D470" s="297" t="s">
        <v>174</v>
      </c>
      <c r="E470" s="319"/>
      <c r="F470" s="297"/>
      <c r="G470" s="297"/>
      <c r="H470" s="147">
        <v>1</v>
      </c>
    </row>
    <row r="471" spans="1:8" ht="19.5" customHeight="1" x14ac:dyDescent="0.25">
      <c r="A471" s="299" t="s">
        <v>63</v>
      </c>
      <c r="B471" s="299"/>
      <c r="C471" s="300">
        <v>4</v>
      </c>
      <c r="D471" s="300">
        <v>6</v>
      </c>
      <c r="E471" s="300">
        <f>SUM(E465:E470)</f>
        <v>3</v>
      </c>
      <c r="F471" s="300">
        <f t="shared" ref="F471:H471" si="20">SUM(F465:F470)</f>
        <v>3</v>
      </c>
      <c r="G471" s="300">
        <f t="shared" si="20"/>
        <v>0</v>
      </c>
      <c r="H471" s="300">
        <f t="shared" si="20"/>
        <v>3</v>
      </c>
    </row>
    <row r="472" spans="1:8" ht="19.5" customHeight="1" x14ac:dyDescent="0.25">
      <c r="A472" s="323">
        <v>6</v>
      </c>
      <c r="B472" s="296" t="s">
        <v>175</v>
      </c>
      <c r="C472" s="320" t="s">
        <v>176</v>
      </c>
      <c r="D472" s="297" t="s">
        <v>177</v>
      </c>
      <c r="E472" s="321">
        <f>+F472+G472</f>
        <v>1</v>
      </c>
      <c r="F472" s="297"/>
      <c r="G472" s="297">
        <v>1</v>
      </c>
      <c r="H472" s="147"/>
    </row>
    <row r="473" spans="1:8" ht="19.5" customHeight="1" x14ac:dyDescent="0.25">
      <c r="A473" s="328"/>
      <c r="B473" s="296"/>
      <c r="C473" s="320"/>
      <c r="D473" s="297" t="s">
        <v>178</v>
      </c>
      <c r="E473" s="321">
        <f t="shared" ref="E473:E486" si="21">+F473+G473</f>
        <v>1</v>
      </c>
      <c r="F473" s="297"/>
      <c r="G473" s="297">
        <v>1</v>
      </c>
      <c r="H473" s="147"/>
    </row>
    <row r="474" spans="1:8" ht="19.5" customHeight="1" x14ac:dyDescent="0.25">
      <c r="A474" s="328"/>
      <c r="B474" s="296"/>
      <c r="C474" s="320"/>
      <c r="D474" s="297" t="s">
        <v>179</v>
      </c>
      <c r="E474" s="321">
        <f t="shared" si="21"/>
        <v>1</v>
      </c>
      <c r="F474" s="297"/>
      <c r="G474" s="297">
        <v>1</v>
      </c>
      <c r="H474" s="147"/>
    </row>
    <row r="475" spans="1:8" ht="19.5" customHeight="1" x14ac:dyDescent="0.25">
      <c r="A475" s="328"/>
      <c r="B475" s="296"/>
      <c r="C475" s="322" t="s">
        <v>180</v>
      </c>
      <c r="D475" s="297" t="s">
        <v>181</v>
      </c>
      <c r="E475" s="321">
        <f t="shared" si="21"/>
        <v>1</v>
      </c>
      <c r="F475" s="297"/>
      <c r="G475" s="297">
        <v>1</v>
      </c>
      <c r="H475" s="147"/>
    </row>
    <row r="476" spans="1:8" ht="19.5" customHeight="1" x14ac:dyDescent="0.25">
      <c r="A476" s="328"/>
      <c r="B476" s="296"/>
      <c r="C476" s="322"/>
      <c r="D476" s="297" t="s">
        <v>182</v>
      </c>
      <c r="E476" s="321">
        <f t="shared" si="21"/>
        <v>1</v>
      </c>
      <c r="F476" s="297"/>
      <c r="G476" s="297">
        <v>1</v>
      </c>
      <c r="H476" s="147"/>
    </row>
    <row r="477" spans="1:8" ht="19.5" customHeight="1" x14ac:dyDescent="0.25">
      <c r="A477" s="328"/>
      <c r="B477" s="296"/>
      <c r="C477" s="322"/>
      <c r="D477" s="297" t="s">
        <v>183</v>
      </c>
      <c r="E477" s="321">
        <f t="shared" si="21"/>
        <v>1</v>
      </c>
      <c r="F477" s="297">
        <v>1</v>
      </c>
      <c r="G477" s="297"/>
      <c r="H477" s="147"/>
    </row>
    <row r="478" spans="1:8" ht="19.5" customHeight="1" x14ac:dyDescent="0.25">
      <c r="A478" s="328"/>
      <c r="B478" s="296"/>
      <c r="C478" s="322" t="s">
        <v>184</v>
      </c>
      <c r="D478" s="297" t="s">
        <v>185</v>
      </c>
      <c r="E478" s="321">
        <f t="shared" si="21"/>
        <v>1</v>
      </c>
      <c r="F478" s="297"/>
      <c r="G478" s="297">
        <v>1</v>
      </c>
      <c r="H478" s="147"/>
    </row>
    <row r="479" spans="1:8" ht="19.5" customHeight="1" x14ac:dyDescent="0.25">
      <c r="A479" s="328"/>
      <c r="B479" s="296"/>
      <c r="C479" s="322"/>
      <c r="D479" s="297" t="s">
        <v>186</v>
      </c>
      <c r="E479" s="321">
        <f t="shared" si="21"/>
        <v>1</v>
      </c>
      <c r="F479" s="297"/>
      <c r="G479" s="297">
        <v>1</v>
      </c>
      <c r="H479" s="147"/>
    </row>
    <row r="480" spans="1:8" ht="19.5" customHeight="1" x14ac:dyDescent="0.25">
      <c r="A480" s="328"/>
      <c r="B480" s="296"/>
      <c r="C480" s="322" t="s">
        <v>126</v>
      </c>
      <c r="D480" s="297" t="s">
        <v>187</v>
      </c>
      <c r="E480" s="321">
        <f t="shared" si="21"/>
        <v>1</v>
      </c>
      <c r="F480" s="297">
        <v>1</v>
      </c>
      <c r="G480" s="297"/>
      <c r="H480" s="147"/>
    </row>
    <row r="481" spans="1:8" ht="19.5" customHeight="1" x14ac:dyDescent="0.25">
      <c r="A481" s="328"/>
      <c r="B481" s="296"/>
      <c r="C481" s="322"/>
      <c r="D481" s="297" t="s">
        <v>188</v>
      </c>
      <c r="E481" s="321">
        <f t="shared" si="21"/>
        <v>1</v>
      </c>
      <c r="F481" s="297"/>
      <c r="G481" s="297">
        <v>1</v>
      </c>
      <c r="H481" s="147"/>
    </row>
    <row r="482" spans="1:8" ht="19.5" customHeight="1" x14ac:dyDescent="0.25">
      <c r="A482" s="328"/>
      <c r="B482" s="296"/>
      <c r="C482" s="321" t="s">
        <v>65</v>
      </c>
      <c r="D482" s="297" t="s">
        <v>189</v>
      </c>
      <c r="E482" s="321">
        <f t="shared" si="21"/>
        <v>1</v>
      </c>
      <c r="F482" s="297"/>
      <c r="G482" s="297">
        <v>1</v>
      </c>
      <c r="H482" s="147"/>
    </row>
    <row r="483" spans="1:8" ht="19.5" customHeight="1" x14ac:dyDescent="0.25">
      <c r="A483" s="328"/>
      <c r="B483" s="296"/>
      <c r="C483" s="322" t="s">
        <v>190</v>
      </c>
      <c r="D483" s="297" t="s">
        <v>191</v>
      </c>
      <c r="E483" s="321">
        <f t="shared" si="21"/>
        <v>1</v>
      </c>
      <c r="F483" s="297"/>
      <c r="G483" s="297">
        <v>1</v>
      </c>
      <c r="H483" s="147"/>
    </row>
    <row r="484" spans="1:8" ht="19.5" customHeight="1" x14ac:dyDescent="0.25">
      <c r="A484" s="328"/>
      <c r="B484" s="296"/>
      <c r="C484" s="322"/>
      <c r="D484" s="297" t="s">
        <v>192</v>
      </c>
      <c r="E484" s="321">
        <f t="shared" si="21"/>
        <v>1</v>
      </c>
      <c r="F484" s="297"/>
      <c r="G484" s="297">
        <v>1</v>
      </c>
      <c r="H484" s="147"/>
    </row>
    <row r="485" spans="1:8" ht="19.5" customHeight="1" x14ac:dyDescent="0.25">
      <c r="A485" s="328"/>
      <c r="B485" s="296"/>
      <c r="C485" s="322" t="s">
        <v>193</v>
      </c>
      <c r="D485" s="297" t="s">
        <v>194</v>
      </c>
      <c r="E485" s="321">
        <f t="shared" si="21"/>
        <v>1</v>
      </c>
      <c r="F485" s="297"/>
      <c r="G485" s="297">
        <v>1</v>
      </c>
      <c r="H485" s="147"/>
    </row>
    <row r="486" spans="1:8" ht="19.5" customHeight="1" x14ac:dyDescent="0.25">
      <c r="A486" s="331"/>
      <c r="B486" s="296"/>
      <c r="C486" s="322"/>
      <c r="D486" s="297" t="s">
        <v>195</v>
      </c>
      <c r="E486" s="321">
        <f t="shared" si="21"/>
        <v>1</v>
      </c>
      <c r="F486" s="297"/>
      <c r="G486" s="297">
        <v>1</v>
      </c>
      <c r="H486" s="147"/>
    </row>
    <row r="487" spans="1:8" ht="19.5" customHeight="1" x14ac:dyDescent="0.25">
      <c r="A487" s="299" t="s">
        <v>63</v>
      </c>
      <c r="B487" s="299"/>
      <c r="C487" s="300">
        <v>7</v>
      </c>
      <c r="D487" s="300">
        <f>+E487</f>
        <v>15</v>
      </c>
      <c r="E487" s="300">
        <f t="shared" ref="E487:G487" si="22">SUM(E472:E486)</f>
        <v>15</v>
      </c>
      <c r="F487" s="300">
        <f t="shared" si="22"/>
        <v>2</v>
      </c>
      <c r="G487" s="300">
        <f t="shared" si="22"/>
        <v>13</v>
      </c>
      <c r="H487" s="147"/>
    </row>
    <row r="488" spans="1:8" ht="19.5" customHeight="1" x14ac:dyDescent="0.25">
      <c r="A488" s="323">
        <v>7</v>
      </c>
      <c r="B488" s="296" t="s">
        <v>196</v>
      </c>
      <c r="C488" s="297" t="s">
        <v>329</v>
      </c>
      <c r="D488" s="297" t="s">
        <v>328</v>
      </c>
      <c r="E488" s="295">
        <v>1</v>
      </c>
      <c r="F488" s="295">
        <v>1</v>
      </c>
      <c r="G488" s="295"/>
      <c r="H488" s="147"/>
    </row>
    <row r="489" spans="1:8" ht="19.5" customHeight="1" x14ac:dyDescent="0.25">
      <c r="A489" s="328"/>
      <c r="B489" s="296"/>
      <c r="C489" s="296" t="s">
        <v>197</v>
      </c>
      <c r="D489" s="297" t="s">
        <v>198</v>
      </c>
      <c r="E489" s="297">
        <f>+F489+G489</f>
        <v>1</v>
      </c>
      <c r="F489" s="297"/>
      <c r="G489" s="297">
        <v>1</v>
      </c>
      <c r="H489" s="147"/>
    </row>
    <row r="490" spans="1:8" ht="19.5" customHeight="1" x14ac:dyDescent="0.25">
      <c r="A490" s="328"/>
      <c r="B490" s="296"/>
      <c r="C490" s="296"/>
      <c r="D490" s="297" t="s">
        <v>199</v>
      </c>
      <c r="E490" s="297">
        <f t="shared" ref="E490:E500" si="23">+F490+G490</f>
        <v>1</v>
      </c>
      <c r="F490" s="297"/>
      <c r="G490" s="297">
        <v>1</v>
      </c>
      <c r="H490" s="147"/>
    </row>
    <row r="491" spans="1:8" ht="19.5" customHeight="1" x14ac:dyDescent="0.25">
      <c r="A491" s="328"/>
      <c r="B491" s="296"/>
      <c r="C491" s="296"/>
      <c r="D491" s="297" t="s">
        <v>200</v>
      </c>
      <c r="E491" s="297">
        <f t="shared" si="23"/>
        <v>1</v>
      </c>
      <c r="F491" s="297"/>
      <c r="G491" s="297">
        <v>1</v>
      </c>
      <c r="H491" s="147"/>
    </row>
    <row r="492" spans="1:8" ht="19.5" customHeight="1" x14ac:dyDescent="0.25">
      <c r="A492" s="328"/>
      <c r="B492" s="296"/>
      <c r="C492" s="296"/>
      <c r="D492" s="297" t="s">
        <v>201</v>
      </c>
      <c r="E492" s="297">
        <f t="shared" si="23"/>
        <v>1</v>
      </c>
      <c r="F492" s="297"/>
      <c r="G492" s="297">
        <v>1</v>
      </c>
      <c r="H492" s="147"/>
    </row>
    <row r="493" spans="1:8" ht="19.5" customHeight="1" x14ac:dyDescent="0.25">
      <c r="A493" s="328"/>
      <c r="B493" s="296"/>
      <c r="C493" s="296"/>
      <c r="D493" s="297" t="s">
        <v>202</v>
      </c>
      <c r="E493" s="297">
        <f t="shared" si="23"/>
        <v>1</v>
      </c>
      <c r="F493" s="297"/>
      <c r="G493" s="297">
        <v>1</v>
      </c>
      <c r="H493" s="147"/>
    </row>
    <row r="494" spans="1:8" ht="19.5" customHeight="1" x14ac:dyDescent="0.25">
      <c r="A494" s="328"/>
      <c r="B494" s="296"/>
      <c r="C494" s="296" t="s">
        <v>197</v>
      </c>
      <c r="D494" s="297" t="s">
        <v>203</v>
      </c>
      <c r="E494" s="297">
        <f t="shared" si="23"/>
        <v>1</v>
      </c>
      <c r="F494" s="297"/>
      <c r="G494" s="297">
        <v>1</v>
      </c>
      <c r="H494" s="147"/>
    </row>
    <row r="495" spans="1:8" ht="19.5" customHeight="1" x14ac:dyDescent="0.25">
      <c r="A495" s="328"/>
      <c r="B495" s="296"/>
      <c r="C495" s="296"/>
      <c r="D495" s="297" t="s">
        <v>204</v>
      </c>
      <c r="E495" s="297">
        <f t="shared" si="23"/>
        <v>1</v>
      </c>
      <c r="F495" s="297"/>
      <c r="G495" s="297">
        <v>1</v>
      </c>
      <c r="H495" s="147"/>
    </row>
    <row r="496" spans="1:8" ht="19.5" customHeight="1" x14ac:dyDescent="0.25">
      <c r="A496" s="328"/>
      <c r="B496" s="296"/>
      <c r="C496" s="296"/>
      <c r="D496" s="297" t="s">
        <v>205</v>
      </c>
      <c r="E496" s="297">
        <f t="shared" si="23"/>
        <v>1</v>
      </c>
      <c r="F496" s="297"/>
      <c r="G496" s="297">
        <v>1</v>
      </c>
      <c r="H496" s="147"/>
    </row>
    <row r="497" spans="1:8" ht="19.5" customHeight="1" x14ac:dyDescent="0.25">
      <c r="A497" s="328"/>
      <c r="B497" s="296"/>
      <c r="C497" s="296"/>
      <c r="D497" s="297" t="s">
        <v>206</v>
      </c>
      <c r="E497" s="297">
        <f t="shared" si="23"/>
        <v>1</v>
      </c>
      <c r="F497" s="297"/>
      <c r="G497" s="297">
        <v>1</v>
      </c>
      <c r="H497" s="147"/>
    </row>
    <row r="498" spans="1:8" ht="19.5" customHeight="1" x14ac:dyDescent="0.25">
      <c r="A498" s="328"/>
      <c r="B498" s="296"/>
      <c r="C498" s="296"/>
      <c r="D498" s="297" t="s">
        <v>207</v>
      </c>
      <c r="E498" s="297">
        <f t="shared" si="23"/>
        <v>1</v>
      </c>
      <c r="F498" s="297"/>
      <c r="G498" s="297">
        <v>1</v>
      </c>
      <c r="H498" s="147"/>
    </row>
    <row r="499" spans="1:8" ht="19.5" customHeight="1" x14ac:dyDescent="0.25">
      <c r="A499" s="328"/>
      <c r="B499" s="296"/>
      <c r="C499" s="296"/>
      <c r="D499" s="297" t="s">
        <v>208</v>
      </c>
      <c r="E499" s="297">
        <f t="shared" si="23"/>
        <v>1</v>
      </c>
      <c r="F499" s="297"/>
      <c r="G499" s="297">
        <v>1</v>
      </c>
      <c r="H499" s="147"/>
    </row>
    <row r="500" spans="1:8" ht="19.5" customHeight="1" x14ac:dyDescent="0.25">
      <c r="A500" s="331"/>
      <c r="B500" s="296"/>
      <c r="C500" s="297" t="s">
        <v>209</v>
      </c>
      <c r="D500" s="297" t="s">
        <v>210</v>
      </c>
      <c r="E500" s="297">
        <f t="shared" si="23"/>
        <v>1</v>
      </c>
      <c r="F500" s="297">
        <v>1</v>
      </c>
      <c r="G500" s="297"/>
      <c r="H500" s="147"/>
    </row>
    <row r="501" spans="1:8" ht="19.5" customHeight="1" x14ac:dyDescent="0.25">
      <c r="A501" s="299" t="s">
        <v>63</v>
      </c>
      <c r="B501" s="299"/>
      <c r="C501" s="300">
        <v>3</v>
      </c>
      <c r="D501" s="300">
        <f>+E501</f>
        <v>13</v>
      </c>
      <c r="E501" s="300">
        <f>SUM(E488:E500)</f>
        <v>13</v>
      </c>
      <c r="F501" s="300">
        <f t="shared" ref="F501:G501" si="24">SUM(F488:F500)</f>
        <v>2</v>
      </c>
      <c r="G501" s="300">
        <f t="shared" si="24"/>
        <v>11</v>
      </c>
      <c r="H501" s="147"/>
    </row>
    <row r="502" spans="1:8" ht="19.5" customHeight="1" x14ac:dyDescent="0.25">
      <c r="A502" s="323">
        <v>8</v>
      </c>
      <c r="B502" s="296" t="s">
        <v>211</v>
      </c>
      <c r="C502" s="296" t="s">
        <v>211</v>
      </c>
      <c r="D502" s="297" t="s">
        <v>212</v>
      </c>
      <c r="E502" s="297">
        <f t="shared" ref="E502:E519" si="25">+F502+G502</f>
        <v>1</v>
      </c>
      <c r="F502" s="297">
        <v>1</v>
      </c>
      <c r="G502" s="297"/>
      <c r="H502" s="147"/>
    </row>
    <row r="503" spans="1:8" ht="19.5" customHeight="1" x14ac:dyDescent="0.25">
      <c r="A503" s="328"/>
      <c r="B503" s="296"/>
      <c r="C503" s="296"/>
      <c r="D503" s="297" t="s">
        <v>213</v>
      </c>
      <c r="E503" s="297">
        <f t="shared" si="25"/>
        <v>1</v>
      </c>
      <c r="F503" s="297">
        <v>1</v>
      </c>
      <c r="G503" s="297"/>
      <c r="H503" s="147"/>
    </row>
    <row r="504" spans="1:8" ht="19.5" customHeight="1" x14ac:dyDescent="0.25">
      <c r="A504" s="328"/>
      <c r="B504" s="296"/>
      <c r="C504" s="296"/>
      <c r="D504" s="297" t="s">
        <v>214</v>
      </c>
      <c r="E504" s="297">
        <f t="shared" si="25"/>
        <v>1</v>
      </c>
      <c r="F504" s="297"/>
      <c r="G504" s="297">
        <v>1</v>
      </c>
      <c r="H504" s="148"/>
    </row>
    <row r="505" spans="1:8" ht="19.5" customHeight="1" x14ac:dyDescent="0.25">
      <c r="A505" s="328"/>
      <c r="B505" s="296"/>
      <c r="C505" s="296"/>
      <c r="D505" s="297" t="s">
        <v>215</v>
      </c>
      <c r="E505" s="297">
        <f t="shared" si="25"/>
        <v>1</v>
      </c>
      <c r="F505" s="297"/>
      <c r="G505" s="297">
        <v>1</v>
      </c>
      <c r="H505" s="147"/>
    </row>
    <row r="506" spans="1:8" ht="19.5" customHeight="1" x14ac:dyDescent="0.25">
      <c r="A506" s="328"/>
      <c r="B506" s="296"/>
      <c r="C506" s="296"/>
      <c r="D506" s="297" t="s">
        <v>330</v>
      </c>
      <c r="E506" s="297">
        <f t="shared" si="25"/>
        <v>1</v>
      </c>
      <c r="F506" s="297"/>
      <c r="G506" s="297">
        <v>1</v>
      </c>
      <c r="H506" s="147"/>
    </row>
    <row r="507" spans="1:8" ht="19.5" customHeight="1" x14ac:dyDescent="0.25">
      <c r="A507" s="328"/>
      <c r="B507" s="296"/>
      <c r="C507" s="296"/>
      <c r="D507" s="297" t="s">
        <v>331</v>
      </c>
      <c r="E507" s="297">
        <f t="shared" si="25"/>
        <v>1</v>
      </c>
      <c r="F507" s="297"/>
      <c r="G507" s="297">
        <v>1</v>
      </c>
      <c r="H507" s="147"/>
    </row>
    <row r="508" spans="1:8" ht="19.5" customHeight="1" x14ac:dyDescent="0.25">
      <c r="A508" s="328"/>
      <c r="B508" s="296"/>
      <c r="C508" s="296"/>
      <c r="D508" s="297" t="s">
        <v>332</v>
      </c>
      <c r="E508" s="297">
        <f t="shared" si="25"/>
        <v>1</v>
      </c>
      <c r="F508" s="297"/>
      <c r="G508" s="297">
        <v>1</v>
      </c>
      <c r="H508" s="147"/>
    </row>
    <row r="509" spans="1:8" ht="19.5" customHeight="1" x14ac:dyDescent="0.25">
      <c r="A509" s="328"/>
      <c r="B509" s="296"/>
      <c r="C509" s="296" t="s">
        <v>333</v>
      </c>
      <c r="D509" s="297" t="s">
        <v>334</v>
      </c>
      <c r="E509" s="297">
        <f t="shared" si="25"/>
        <v>1</v>
      </c>
      <c r="F509" s="297"/>
      <c r="G509" s="297">
        <v>1</v>
      </c>
      <c r="H509" s="147"/>
    </row>
    <row r="510" spans="1:8" ht="19.5" customHeight="1" x14ac:dyDescent="0.25">
      <c r="A510" s="328"/>
      <c r="B510" s="296"/>
      <c r="C510" s="296"/>
      <c r="D510" s="297" t="s">
        <v>335</v>
      </c>
      <c r="E510" s="297">
        <f t="shared" si="25"/>
        <v>1</v>
      </c>
      <c r="F510" s="297"/>
      <c r="G510" s="297">
        <v>1</v>
      </c>
      <c r="H510" s="147"/>
    </row>
    <row r="511" spans="1:8" ht="19.5" customHeight="1" x14ac:dyDescent="0.25">
      <c r="A511" s="328"/>
      <c r="B511" s="296"/>
      <c r="C511" s="296" t="s">
        <v>336</v>
      </c>
      <c r="D511" s="297" t="s">
        <v>337</v>
      </c>
      <c r="E511" s="297">
        <f t="shared" si="25"/>
        <v>1</v>
      </c>
      <c r="F511" s="297"/>
      <c r="G511" s="297">
        <v>1</v>
      </c>
      <c r="H511" s="147"/>
    </row>
    <row r="512" spans="1:8" ht="19.5" customHeight="1" x14ac:dyDescent="0.25">
      <c r="A512" s="328"/>
      <c r="B512" s="296"/>
      <c r="C512" s="296"/>
      <c r="D512" s="297" t="s">
        <v>338</v>
      </c>
      <c r="E512" s="297">
        <f t="shared" si="25"/>
        <v>1</v>
      </c>
      <c r="F512" s="297"/>
      <c r="G512" s="297">
        <v>1</v>
      </c>
      <c r="H512" s="147"/>
    </row>
    <row r="513" spans="1:8" ht="19.5" customHeight="1" x14ac:dyDescent="0.25">
      <c r="A513" s="328"/>
      <c r="B513" s="296"/>
      <c r="C513" s="296"/>
      <c r="D513" s="297" t="s">
        <v>339</v>
      </c>
      <c r="E513" s="297">
        <f t="shared" si="25"/>
        <v>1</v>
      </c>
      <c r="F513" s="297"/>
      <c r="G513" s="297">
        <v>1</v>
      </c>
      <c r="H513" s="147"/>
    </row>
    <row r="514" spans="1:8" ht="19.5" customHeight="1" x14ac:dyDescent="0.25">
      <c r="A514" s="328"/>
      <c r="B514" s="296"/>
      <c r="C514" s="296"/>
      <c r="D514" s="297" t="s">
        <v>340</v>
      </c>
      <c r="E514" s="297">
        <f t="shared" si="25"/>
        <v>1</v>
      </c>
      <c r="F514" s="297"/>
      <c r="G514" s="297">
        <v>1</v>
      </c>
      <c r="H514" s="147"/>
    </row>
    <row r="515" spans="1:8" ht="19.5" customHeight="1" x14ac:dyDescent="0.25">
      <c r="A515" s="328"/>
      <c r="B515" s="296"/>
      <c r="C515" s="296"/>
      <c r="D515" s="297" t="s">
        <v>341</v>
      </c>
      <c r="E515" s="297">
        <f t="shared" si="25"/>
        <v>1</v>
      </c>
      <c r="F515" s="297"/>
      <c r="G515" s="297">
        <v>1</v>
      </c>
      <c r="H515" s="147"/>
    </row>
    <row r="516" spans="1:8" ht="19.5" customHeight="1" x14ac:dyDescent="0.25">
      <c r="A516" s="328"/>
      <c r="B516" s="296"/>
      <c r="C516" s="296" t="s">
        <v>218</v>
      </c>
      <c r="D516" s="297" t="s">
        <v>342</v>
      </c>
      <c r="E516" s="297">
        <f t="shared" si="25"/>
        <v>1</v>
      </c>
      <c r="F516" s="297"/>
      <c r="G516" s="297">
        <v>1</v>
      </c>
      <c r="H516" s="147"/>
    </row>
    <row r="517" spans="1:8" ht="19.5" customHeight="1" x14ac:dyDescent="0.25">
      <c r="A517" s="328"/>
      <c r="B517" s="296"/>
      <c r="C517" s="296"/>
      <c r="D517" s="297" t="s">
        <v>219</v>
      </c>
      <c r="E517" s="297">
        <f t="shared" si="25"/>
        <v>1</v>
      </c>
      <c r="F517" s="297"/>
      <c r="G517" s="297">
        <v>1</v>
      </c>
      <c r="H517" s="147"/>
    </row>
    <row r="518" spans="1:8" ht="19.5" customHeight="1" x14ac:dyDescent="0.25">
      <c r="A518" s="328"/>
      <c r="B518" s="296"/>
      <c r="C518" s="297" t="s">
        <v>216</v>
      </c>
      <c r="D518" s="297" t="s">
        <v>217</v>
      </c>
      <c r="E518" s="297">
        <f t="shared" si="25"/>
        <v>1</v>
      </c>
      <c r="F518" s="297"/>
      <c r="G518" s="297">
        <v>1</v>
      </c>
      <c r="H518" s="147"/>
    </row>
    <row r="519" spans="1:8" ht="19.5" customHeight="1" x14ac:dyDescent="0.25">
      <c r="A519" s="331"/>
      <c r="B519" s="296"/>
      <c r="C519" s="297" t="s">
        <v>220</v>
      </c>
      <c r="D519" s="297" t="s">
        <v>221</v>
      </c>
      <c r="E519" s="297">
        <f t="shared" si="25"/>
        <v>1</v>
      </c>
      <c r="F519" s="297">
        <v>1</v>
      </c>
      <c r="G519" s="297"/>
      <c r="H519" s="147"/>
    </row>
    <row r="520" spans="1:8" ht="19.5" customHeight="1" x14ac:dyDescent="0.25">
      <c r="A520" s="299" t="s">
        <v>63</v>
      </c>
      <c r="B520" s="299"/>
      <c r="C520" s="300">
        <v>6</v>
      </c>
      <c r="D520" s="300">
        <f>+E520</f>
        <v>18</v>
      </c>
      <c r="E520" s="300">
        <f>SUM(E502:E519)</f>
        <v>18</v>
      </c>
      <c r="F520" s="300">
        <f t="shared" ref="F520:G520" si="26">SUM(F502:F519)</f>
        <v>3</v>
      </c>
      <c r="G520" s="300">
        <f t="shared" si="26"/>
        <v>15</v>
      </c>
      <c r="H520" s="147"/>
    </row>
    <row r="521" spans="1:8" ht="19.5" customHeight="1" x14ac:dyDescent="0.25">
      <c r="A521" s="295">
        <v>9</v>
      </c>
      <c r="B521" s="297" t="s">
        <v>343</v>
      </c>
      <c r="C521" s="297" t="s">
        <v>344</v>
      </c>
      <c r="D521" s="297" t="s">
        <v>345</v>
      </c>
      <c r="E521" s="297">
        <f t="shared" ref="E521" si="27">+F521+G521</f>
        <v>1</v>
      </c>
      <c r="F521" s="297">
        <v>1</v>
      </c>
      <c r="G521" s="297"/>
      <c r="H521" s="147"/>
    </row>
    <row r="522" spans="1:8" ht="19.5" customHeight="1" x14ac:dyDescent="0.25">
      <c r="A522" s="299" t="s">
        <v>346</v>
      </c>
      <c r="B522" s="299"/>
      <c r="C522" s="300">
        <v>1</v>
      </c>
      <c r="D522" s="300">
        <f>+E522</f>
        <v>1</v>
      </c>
      <c r="E522" s="300">
        <f>+E521</f>
        <v>1</v>
      </c>
      <c r="F522" s="300">
        <f t="shared" ref="F522:G522" si="28">+F521</f>
        <v>1</v>
      </c>
      <c r="G522" s="300">
        <f t="shared" si="28"/>
        <v>0</v>
      </c>
      <c r="H522" s="147"/>
    </row>
    <row r="523" spans="1:8" ht="19.5" customHeight="1" x14ac:dyDescent="0.25">
      <c r="A523" s="224" t="s">
        <v>222</v>
      </c>
      <c r="B523" s="225"/>
      <c r="C523" s="152">
        <f>+C522+C520+C501+C487+C471+C464+C455+C389+C382</f>
        <v>52</v>
      </c>
      <c r="D523" s="152">
        <f t="shared" ref="D523:H523" si="29">+D522+D520+D501+D487+D471+D464+D455+D389+D382</f>
        <v>136</v>
      </c>
      <c r="E523" s="152">
        <f t="shared" si="29"/>
        <v>132</v>
      </c>
      <c r="F523" s="152">
        <f t="shared" si="29"/>
        <v>73</v>
      </c>
      <c r="G523" s="152">
        <f t="shared" si="29"/>
        <v>59</v>
      </c>
      <c r="H523" s="152">
        <f t="shared" si="29"/>
        <v>4</v>
      </c>
    </row>
    <row r="524" spans="1:8" ht="19.5" customHeight="1" x14ac:dyDescent="0.25">
      <c r="A524" s="161"/>
      <c r="B524" s="161"/>
      <c r="C524" s="116"/>
      <c r="D524" s="116"/>
      <c r="E524" s="116"/>
      <c r="F524" s="116"/>
      <c r="G524" s="116"/>
    </row>
    <row r="525" spans="1:8" ht="15.75" customHeight="1" x14ac:dyDescent="0.25">
      <c r="A525" s="294" t="s">
        <v>922</v>
      </c>
      <c r="B525" s="294"/>
      <c r="C525" s="294"/>
      <c r="D525" s="294"/>
      <c r="E525" s="294"/>
      <c r="F525" s="294"/>
      <c r="G525" s="294"/>
      <c r="H525" s="294"/>
    </row>
    <row r="526" spans="1:8" ht="19.5" customHeight="1" x14ac:dyDescent="0.25">
      <c r="A526" s="237" t="s">
        <v>0</v>
      </c>
      <c r="B526" s="237" t="s">
        <v>1</v>
      </c>
      <c r="C526" s="215" t="s">
        <v>378</v>
      </c>
      <c r="D526" s="215"/>
      <c r="E526" s="215"/>
      <c r="F526" s="215"/>
      <c r="G526" s="215"/>
      <c r="H526" s="215"/>
    </row>
    <row r="527" spans="1:8" ht="24.75" customHeight="1" x14ac:dyDescent="0.25">
      <c r="A527" s="238"/>
      <c r="B527" s="238"/>
      <c r="C527" s="215" t="s">
        <v>379</v>
      </c>
      <c r="D527" s="215" t="s">
        <v>380</v>
      </c>
      <c r="E527" s="215" t="s">
        <v>2</v>
      </c>
      <c r="F527" s="215" t="s">
        <v>381</v>
      </c>
      <c r="G527" s="215"/>
      <c r="H527" s="215"/>
    </row>
    <row r="528" spans="1:8" ht="80.25" customHeight="1" x14ac:dyDescent="0.25">
      <c r="A528" s="239"/>
      <c r="B528" s="239"/>
      <c r="C528" s="215"/>
      <c r="D528" s="215"/>
      <c r="E528" s="215"/>
      <c r="F528" s="148" t="s">
        <v>382</v>
      </c>
      <c r="G528" s="148" t="s">
        <v>383</v>
      </c>
      <c r="H528" s="148" t="s">
        <v>384</v>
      </c>
    </row>
    <row r="529" spans="1:8" ht="19.5" customHeight="1" x14ac:dyDescent="0.25">
      <c r="A529" s="227">
        <v>1</v>
      </c>
      <c r="B529" s="227" t="s">
        <v>923</v>
      </c>
      <c r="C529" s="227" t="s">
        <v>925</v>
      </c>
      <c r="D529" s="147" t="s">
        <v>926</v>
      </c>
      <c r="E529" s="147">
        <f>+G529+F529</f>
        <v>1</v>
      </c>
      <c r="F529" s="147"/>
      <c r="G529" s="147">
        <v>1</v>
      </c>
      <c r="H529" s="147"/>
    </row>
    <row r="530" spans="1:8" ht="19.5" customHeight="1" x14ac:dyDescent="0.25">
      <c r="A530" s="227"/>
      <c r="B530" s="227"/>
      <c r="C530" s="227"/>
      <c r="D530" s="147" t="s">
        <v>927</v>
      </c>
      <c r="E530" s="147">
        <f t="shared" ref="E530:E544" si="30">+G530+F530</f>
        <v>1</v>
      </c>
      <c r="F530" s="147"/>
      <c r="G530" s="147">
        <v>1</v>
      </c>
      <c r="H530" s="147"/>
    </row>
    <row r="531" spans="1:8" ht="19.5" customHeight="1" x14ac:dyDescent="0.25">
      <c r="A531" s="227"/>
      <c r="B531" s="227"/>
      <c r="C531" s="227" t="s">
        <v>928</v>
      </c>
      <c r="D531" s="147" t="s">
        <v>929</v>
      </c>
      <c r="E531" s="147">
        <f t="shared" si="30"/>
        <v>1</v>
      </c>
      <c r="F531" s="147"/>
      <c r="G531" s="147">
        <v>1</v>
      </c>
      <c r="H531" s="147"/>
    </row>
    <row r="532" spans="1:8" ht="19.5" customHeight="1" x14ac:dyDescent="0.25">
      <c r="A532" s="227"/>
      <c r="B532" s="227"/>
      <c r="C532" s="227"/>
      <c r="D532" s="147" t="s">
        <v>930</v>
      </c>
      <c r="E532" s="147">
        <f t="shared" si="30"/>
        <v>1</v>
      </c>
      <c r="F532" s="147"/>
      <c r="G532" s="147">
        <v>1</v>
      </c>
      <c r="H532" s="147"/>
    </row>
    <row r="533" spans="1:8" ht="19.5" customHeight="1" x14ac:dyDescent="0.25">
      <c r="A533" s="227"/>
      <c r="B533" s="227"/>
      <c r="C533" s="147" t="s">
        <v>931</v>
      </c>
      <c r="D533" s="147" t="s">
        <v>932</v>
      </c>
      <c r="E533" s="147">
        <f t="shared" si="30"/>
        <v>1</v>
      </c>
      <c r="F533" s="147"/>
      <c r="G533" s="147">
        <v>1</v>
      </c>
      <c r="H533" s="147"/>
    </row>
    <row r="534" spans="1:8" ht="19.5" customHeight="1" x14ac:dyDescent="0.25">
      <c r="A534" s="227"/>
      <c r="B534" s="227"/>
      <c r="C534" s="147" t="s">
        <v>169</v>
      </c>
      <c r="D534" s="147" t="s">
        <v>933</v>
      </c>
      <c r="E534" s="147">
        <f t="shared" si="30"/>
        <v>1</v>
      </c>
      <c r="F534" s="147"/>
      <c r="G534" s="147">
        <v>1</v>
      </c>
      <c r="H534" s="147"/>
    </row>
    <row r="535" spans="1:8" ht="19.5" customHeight="1" x14ac:dyDescent="0.25">
      <c r="A535" s="227"/>
      <c r="B535" s="227"/>
      <c r="C535" s="147" t="s">
        <v>934</v>
      </c>
      <c r="D535" s="147" t="s">
        <v>935</v>
      </c>
      <c r="E535" s="147">
        <f t="shared" si="30"/>
        <v>1</v>
      </c>
      <c r="F535" s="147"/>
      <c r="G535" s="147">
        <v>1</v>
      </c>
      <c r="H535" s="147"/>
    </row>
    <row r="536" spans="1:8" ht="19.5" customHeight="1" x14ac:dyDescent="0.25">
      <c r="A536" s="227"/>
      <c r="B536" s="227"/>
      <c r="C536" s="147" t="s">
        <v>936</v>
      </c>
      <c r="D536" s="147" t="s">
        <v>937</v>
      </c>
      <c r="E536" s="147">
        <f t="shared" si="30"/>
        <v>1</v>
      </c>
      <c r="F536" s="147"/>
      <c r="G536" s="147">
        <v>1</v>
      </c>
      <c r="H536" s="147"/>
    </row>
    <row r="537" spans="1:8" ht="19.5" customHeight="1" x14ac:dyDescent="0.25">
      <c r="A537" s="227"/>
      <c r="B537" s="227"/>
      <c r="C537" s="147" t="s">
        <v>938</v>
      </c>
      <c r="D537" s="147" t="s">
        <v>939</v>
      </c>
      <c r="E537" s="147">
        <f t="shared" si="30"/>
        <v>1</v>
      </c>
      <c r="F537" s="147"/>
      <c r="G537" s="147">
        <v>1</v>
      </c>
      <c r="H537" s="147"/>
    </row>
    <row r="538" spans="1:8" ht="19.5" customHeight="1" x14ac:dyDescent="0.25">
      <c r="A538" s="227"/>
      <c r="B538" s="227"/>
      <c r="C538" s="147" t="s">
        <v>940</v>
      </c>
      <c r="D538" s="147" t="s">
        <v>941</v>
      </c>
      <c r="E538" s="147">
        <f t="shared" si="30"/>
        <v>1</v>
      </c>
      <c r="F538" s="147"/>
      <c r="G538" s="147">
        <v>1</v>
      </c>
      <c r="H538" s="147"/>
    </row>
    <row r="539" spans="1:8" ht="19.5" customHeight="1" x14ac:dyDescent="0.25">
      <c r="A539" s="227"/>
      <c r="B539" s="227"/>
      <c r="C539" s="147" t="s">
        <v>602</v>
      </c>
      <c r="D539" s="147" t="s">
        <v>942</v>
      </c>
      <c r="E539" s="147">
        <f t="shared" si="30"/>
        <v>1</v>
      </c>
      <c r="F539" s="147"/>
      <c r="G539" s="147">
        <v>1</v>
      </c>
      <c r="H539" s="147"/>
    </row>
    <row r="540" spans="1:8" ht="19.5" customHeight="1" x14ac:dyDescent="0.25">
      <c r="A540" s="227"/>
      <c r="B540" s="227"/>
      <c r="C540" s="147" t="s">
        <v>943</v>
      </c>
      <c r="D540" s="147" t="s">
        <v>944</v>
      </c>
      <c r="E540" s="147">
        <f t="shared" si="30"/>
        <v>1</v>
      </c>
      <c r="F540" s="147"/>
      <c r="G540" s="147">
        <v>1</v>
      </c>
      <c r="H540" s="147"/>
    </row>
    <row r="541" spans="1:8" ht="19.5" customHeight="1" x14ac:dyDescent="0.25">
      <c r="A541" s="227"/>
      <c r="B541" s="227"/>
      <c r="C541" s="147" t="s">
        <v>924</v>
      </c>
      <c r="D541" s="147" t="s">
        <v>945</v>
      </c>
      <c r="E541" s="147">
        <f t="shared" si="30"/>
        <v>1</v>
      </c>
      <c r="F541" s="147"/>
      <c r="G541" s="147">
        <v>1</v>
      </c>
      <c r="H541" s="147"/>
    </row>
    <row r="542" spans="1:8" ht="19.5" customHeight="1" x14ac:dyDescent="0.25">
      <c r="A542" s="227"/>
      <c r="B542" s="227"/>
      <c r="C542" s="227" t="s">
        <v>112</v>
      </c>
      <c r="D542" s="147" t="s">
        <v>946</v>
      </c>
      <c r="E542" s="147">
        <f t="shared" si="30"/>
        <v>1</v>
      </c>
      <c r="F542" s="147"/>
      <c r="G542" s="147">
        <v>1</v>
      </c>
      <c r="H542" s="147"/>
    </row>
    <row r="543" spans="1:8" ht="19.5" customHeight="1" x14ac:dyDescent="0.25">
      <c r="A543" s="227"/>
      <c r="B543" s="227"/>
      <c r="C543" s="227"/>
      <c r="D543" s="147" t="s">
        <v>947</v>
      </c>
      <c r="E543" s="147">
        <f t="shared" si="30"/>
        <v>1</v>
      </c>
      <c r="F543" s="147"/>
      <c r="G543" s="147">
        <v>1</v>
      </c>
      <c r="H543" s="147"/>
    </row>
    <row r="544" spans="1:8" ht="19.5" customHeight="1" x14ac:dyDescent="0.25">
      <c r="A544" s="227"/>
      <c r="B544" s="227"/>
      <c r="C544" s="147" t="s">
        <v>948</v>
      </c>
      <c r="D544" s="147" t="s">
        <v>949</v>
      </c>
      <c r="E544" s="147">
        <f t="shared" si="30"/>
        <v>1</v>
      </c>
      <c r="F544" s="147"/>
      <c r="G544" s="147">
        <v>1</v>
      </c>
      <c r="H544" s="147"/>
    </row>
    <row r="545" spans="1:8" ht="19.5" customHeight="1" x14ac:dyDescent="0.25">
      <c r="A545" s="215" t="s">
        <v>63</v>
      </c>
      <c r="B545" s="215"/>
      <c r="C545" s="148">
        <v>13</v>
      </c>
      <c r="D545" s="148">
        <v>16</v>
      </c>
      <c r="E545" s="148">
        <f>SUM(E529:E544)</f>
        <v>16</v>
      </c>
      <c r="F545" s="148"/>
      <c r="G545" s="148">
        <f>SUM(G529:G544)</f>
        <v>16</v>
      </c>
      <c r="H545" s="147"/>
    </row>
    <row r="546" spans="1:8" ht="19.5" customHeight="1" x14ac:dyDescent="0.25">
      <c r="A546" s="227">
        <v>3</v>
      </c>
      <c r="B546" s="227" t="s">
        <v>951</v>
      </c>
      <c r="C546" s="227" t="s">
        <v>953</v>
      </c>
      <c r="D546" s="147" t="s">
        <v>954</v>
      </c>
      <c r="E546" s="147">
        <f t="shared" ref="E546:E556" si="31">+G546+F546</f>
        <v>1</v>
      </c>
      <c r="F546" s="147"/>
      <c r="G546" s="147">
        <v>1</v>
      </c>
      <c r="H546" s="147"/>
    </row>
    <row r="547" spans="1:8" ht="19.5" customHeight="1" x14ac:dyDescent="0.25">
      <c r="A547" s="227"/>
      <c r="B547" s="227"/>
      <c r="C547" s="227"/>
      <c r="D547" s="147" t="s">
        <v>955</v>
      </c>
      <c r="E547" s="147">
        <f t="shared" si="31"/>
        <v>1</v>
      </c>
      <c r="F547" s="147"/>
      <c r="G547" s="147">
        <v>1</v>
      </c>
      <c r="H547" s="147"/>
    </row>
    <row r="548" spans="1:8" ht="19.5" customHeight="1" x14ac:dyDescent="0.25">
      <c r="A548" s="227"/>
      <c r="B548" s="227"/>
      <c r="C548" s="227"/>
      <c r="D548" s="147" t="s">
        <v>957</v>
      </c>
      <c r="E548" s="147">
        <f t="shared" si="31"/>
        <v>1</v>
      </c>
      <c r="F548" s="147"/>
      <c r="G548" s="147">
        <v>1</v>
      </c>
      <c r="H548" s="147"/>
    </row>
    <row r="549" spans="1:8" ht="19.5" customHeight="1" x14ac:dyDescent="0.25">
      <c r="A549" s="227"/>
      <c r="B549" s="227"/>
      <c r="C549" s="147" t="s">
        <v>958</v>
      </c>
      <c r="D549" s="147" t="s">
        <v>959</v>
      </c>
      <c r="E549" s="147">
        <f t="shared" si="31"/>
        <v>1</v>
      </c>
      <c r="F549" s="147"/>
      <c r="G549" s="147">
        <v>1</v>
      </c>
      <c r="H549" s="147"/>
    </row>
    <row r="550" spans="1:8" ht="19.5" customHeight="1" x14ac:dyDescent="0.25">
      <c r="A550" s="227"/>
      <c r="B550" s="227"/>
      <c r="C550" s="147" t="s">
        <v>956</v>
      </c>
      <c r="D550" s="147" t="s">
        <v>960</v>
      </c>
      <c r="E550" s="147">
        <f t="shared" si="31"/>
        <v>1</v>
      </c>
      <c r="F550" s="147"/>
      <c r="G550" s="147">
        <v>1</v>
      </c>
      <c r="H550" s="147"/>
    </row>
    <row r="551" spans="1:8" ht="19.5" customHeight="1" x14ac:dyDescent="0.25">
      <c r="A551" s="227"/>
      <c r="B551" s="227"/>
      <c r="C551" s="147" t="s">
        <v>961</v>
      </c>
      <c r="D551" s="147" t="s">
        <v>962</v>
      </c>
      <c r="E551" s="147">
        <f t="shared" si="31"/>
        <v>1</v>
      </c>
      <c r="F551" s="147"/>
      <c r="G551" s="147">
        <v>1</v>
      </c>
      <c r="H551" s="147"/>
    </row>
    <row r="552" spans="1:8" ht="19.5" customHeight="1" x14ac:dyDescent="0.25">
      <c r="A552" s="227"/>
      <c r="B552" s="227"/>
      <c r="C552" s="147" t="s">
        <v>948</v>
      </c>
      <c r="D552" s="147" t="s">
        <v>963</v>
      </c>
      <c r="E552" s="147">
        <f t="shared" si="31"/>
        <v>1</v>
      </c>
      <c r="F552" s="147"/>
      <c r="G552" s="147">
        <v>1</v>
      </c>
      <c r="H552" s="147"/>
    </row>
    <row r="553" spans="1:8" ht="19.5" customHeight="1" x14ac:dyDescent="0.25">
      <c r="A553" s="227"/>
      <c r="B553" s="227"/>
      <c r="C553" s="227" t="s">
        <v>952</v>
      </c>
      <c r="D553" s="147" t="s">
        <v>964</v>
      </c>
      <c r="E553" s="147">
        <f t="shared" si="31"/>
        <v>1</v>
      </c>
      <c r="F553" s="147"/>
      <c r="G553" s="147">
        <v>1</v>
      </c>
      <c r="H553" s="147"/>
    </row>
    <row r="554" spans="1:8" ht="19.5" customHeight="1" x14ac:dyDescent="0.25">
      <c r="A554" s="227"/>
      <c r="B554" s="227"/>
      <c r="C554" s="227"/>
      <c r="D554" s="147" t="s">
        <v>965</v>
      </c>
      <c r="E554" s="147">
        <f t="shared" si="31"/>
        <v>1</v>
      </c>
      <c r="F554" s="147"/>
      <c r="G554" s="147">
        <v>1</v>
      </c>
      <c r="H554" s="147"/>
    </row>
    <row r="555" spans="1:8" ht="19.5" customHeight="1" x14ac:dyDescent="0.25">
      <c r="A555" s="227"/>
      <c r="B555" s="227"/>
      <c r="C555" s="227"/>
      <c r="D555" s="147" t="s">
        <v>966</v>
      </c>
      <c r="E555" s="147">
        <f t="shared" si="31"/>
        <v>1</v>
      </c>
      <c r="F555" s="147"/>
      <c r="G555" s="147">
        <v>1</v>
      </c>
      <c r="H555" s="147"/>
    </row>
    <row r="556" spans="1:8" ht="19.5" customHeight="1" x14ac:dyDescent="0.25">
      <c r="A556" s="227"/>
      <c r="B556" s="227"/>
      <c r="C556" s="227"/>
      <c r="D556" s="147" t="s">
        <v>967</v>
      </c>
      <c r="E556" s="147">
        <f t="shared" si="31"/>
        <v>1</v>
      </c>
      <c r="F556" s="147"/>
      <c r="G556" s="147">
        <v>1</v>
      </c>
      <c r="H556" s="147"/>
    </row>
    <row r="557" spans="1:8" ht="19.5" customHeight="1" x14ac:dyDescent="0.25">
      <c r="A557" s="215" t="s">
        <v>63</v>
      </c>
      <c r="B557" s="215"/>
      <c r="C557" s="148">
        <v>6</v>
      </c>
      <c r="D557" s="148">
        <v>11</v>
      </c>
      <c r="E557" s="148">
        <f>SUM(E546:E556)</f>
        <v>11</v>
      </c>
      <c r="F557" s="148"/>
      <c r="G557" s="148">
        <f>SUM(G546:G556)</f>
        <v>11</v>
      </c>
      <c r="H557" s="147"/>
    </row>
    <row r="558" spans="1:8" ht="19.5" customHeight="1" x14ac:dyDescent="0.25">
      <c r="A558" s="227">
        <v>4</v>
      </c>
      <c r="B558" s="227" t="s">
        <v>968</v>
      </c>
      <c r="C558" s="147" t="s">
        <v>970</v>
      </c>
      <c r="D558" s="147" t="s">
        <v>971</v>
      </c>
      <c r="E558" s="147">
        <f t="shared" ref="E558:E568" si="32">+G558+F558</f>
        <v>1</v>
      </c>
      <c r="F558" s="147"/>
      <c r="G558" s="147">
        <v>1</v>
      </c>
      <c r="H558" s="147"/>
    </row>
    <row r="559" spans="1:8" ht="19.5" customHeight="1" x14ac:dyDescent="0.25">
      <c r="A559" s="227"/>
      <c r="B559" s="227"/>
      <c r="C559" s="158" t="s">
        <v>969</v>
      </c>
      <c r="D559" s="132" t="s">
        <v>972</v>
      </c>
      <c r="E559" s="147">
        <f t="shared" si="32"/>
        <v>1</v>
      </c>
      <c r="F559" s="147"/>
      <c r="G559" s="147">
        <v>1</v>
      </c>
      <c r="H559" s="147"/>
    </row>
    <row r="560" spans="1:8" ht="19.5" customHeight="1" x14ac:dyDescent="0.25">
      <c r="A560" s="227"/>
      <c r="B560" s="227"/>
      <c r="C560" s="158" t="s">
        <v>973</v>
      </c>
      <c r="D560" s="132" t="s">
        <v>974</v>
      </c>
      <c r="E560" s="147">
        <f t="shared" si="32"/>
        <v>1</v>
      </c>
      <c r="F560" s="147"/>
      <c r="G560" s="147">
        <v>1</v>
      </c>
      <c r="H560" s="147"/>
    </row>
    <row r="561" spans="1:8" ht="19.5" customHeight="1" x14ac:dyDescent="0.25">
      <c r="A561" s="227"/>
      <c r="B561" s="227"/>
      <c r="C561" s="120" t="s">
        <v>970</v>
      </c>
      <c r="D561" s="147" t="s">
        <v>975</v>
      </c>
      <c r="E561" s="147">
        <f t="shared" si="32"/>
        <v>1</v>
      </c>
      <c r="F561" s="147"/>
      <c r="G561" s="147">
        <v>1</v>
      </c>
      <c r="H561" s="147"/>
    </row>
    <row r="562" spans="1:8" ht="19.5" customHeight="1" x14ac:dyDescent="0.25">
      <c r="A562" s="227"/>
      <c r="B562" s="227"/>
      <c r="C562" s="158" t="s">
        <v>976</v>
      </c>
      <c r="D562" s="120" t="s">
        <v>977</v>
      </c>
      <c r="E562" s="147">
        <f t="shared" si="32"/>
        <v>1</v>
      </c>
      <c r="F562" s="147"/>
      <c r="G562" s="147">
        <v>1</v>
      </c>
      <c r="H562" s="147"/>
    </row>
    <row r="563" spans="1:8" ht="19.5" customHeight="1" x14ac:dyDescent="0.25">
      <c r="A563" s="227"/>
      <c r="B563" s="227"/>
      <c r="C563" s="120" t="s">
        <v>184</v>
      </c>
      <c r="D563" s="120" t="s">
        <v>978</v>
      </c>
      <c r="E563" s="147">
        <f t="shared" si="32"/>
        <v>1</v>
      </c>
      <c r="F563" s="147"/>
      <c r="G563" s="147">
        <v>1</v>
      </c>
      <c r="H563" s="147"/>
    </row>
    <row r="564" spans="1:8" ht="19.5" customHeight="1" x14ac:dyDescent="0.25">
      <c r="A564" s="227"/>
      <c r="B564" s="227"/>
      <c r="C564" s="120" t="s">
        <v>979</v>
      </c>
      <c r="D564" s="120" t="s">
        <v>980</v>
      </c>
      <c r="E564" s="147">
        <f t="shared" si="32"/>
        <v>1</v>
      </c>
      <c r="F564" s="147"/>
      <c r="G564" s="147">
        <v>1</v>
      </c>
      <c r="H564" s="147"/>
    </row>
    <row r="565" spans="1:8" ht="19.5" customHeight="1" x14ac:dyDescent="0.25">
      <c r="A565" s="227"/>
      <c r="B565" s="227"/>
      <c r="C565" s="240" t="s">
        <v>982</v>
      </c>
      <c r="D565" s="120" t="s">
        <v>983</v>
      </c>
      <c r="E565" s="147">
        <f t="shared" si="32"/>
        <v>1</v>
      </c>
      <c r="F565" s="147"/>
      <c r="G565" s="147">
        <v>1</v>
      </c>
      <c r="H565" s="147"/>
    </row>
    <row r="566" spans="1:8" ht="19.5" customHeight="1" x14ac:dyDescent="0.25">
      <c r="A566" s="227"/>
      <c r="B566" s="227"/>
      <c r="C566" s="240"/>
      <c r="D566" s="120" t="s">
        <v>984</v>
      </c>
      <c r="E566" s="147">
        <f t="shared" si="32"/>
        <v>1</v>
      </c>
      <c r="F566" s="147"/>
      <c r="G566" s="147">
        <v>1</v>
      </c>
      <c r="H566" s="147"/>
    </row>
    <row r="567" spans="1:8" ht="19.5" customHeight="1" x14ac:dyDescent="0.25">
      <c r="A567" s="227"/>
      <c r="B567" s="227"/>
      <c r="C567" s="240" t="s">
        <v>985</v>
      </c>
      <c r="D567" s="120" t="s">
        <v>986</v>
      </c>
      <c r="E567" s="147">
        <f t="shared" si="32"/>
        <v>1</v>
      </c>
      <c r="F567" s="147"/>
      <c r="G567" s="147">
        <v>1</v>
      </c>
      <c r="H567" s="147"/>
    </row>
    <row r="568" spans="1:8" ht="19.5" customHeight="1" x14ac:dyDescent="0.25">
      <c r="A568" s="227"/>
      <c r="B568" s="227"/>
      <c r="C568" s="240"/>
      <c r="D568" s="120" t="s">
        <v>987</v>
      </c>
      <c r="E568" s="147">
        <f t="shared" si="32"/>
        <v>1</v>
      </c>
      <c r="F568" s="147"/>
      <c r="G568" s="147">
        <v>1</v>
      </c>
      <c r="H568" s="147"/>
    </row>
    <row r="569" spans="1:8" ht="19.5" customHeight="1" x14ac:dyDescent="0.25">
      <c r="A569" s="215" t="s">
        <v>63</v>
      </c>
      <c r="B569" s="215"/>
      <c r="C569" s="148">
        <v>9</v>
      </c>
      <c r="D569" s="148">
        <v>11</v>
      </c>
      <c r="E569" s="148">
        <f>SUM(E558:E568)</f>
        <v>11</v>
      </c>
      <c r="F569" s="148"/>
      <c r="G569" s="148">
        <f>SUM(G558:G568)</f>
        <v>11</v>
      </c>
      <c r="H569" s="147"/>
    </row>
    <row r="570" spans="1:8" ht="19.5" customHeight="1" x14ac:dyDescent="0.25">
      <c r="A570" s="227">
        <v>5</v>
      </c>
      <c r="B570" s="227" t="s">
        <v>988</v>
      </c>
      <c r="C570" s="147" t="s">
        <v>989</v>
      </c>
      <c r="D570" s="147" t="s">
        <v>990</v>
      </c>
      <c r="E570" s="147">
        <f t="shared" ref="E570:E578" si="33">+G570+F570</f>
        <v>1</v>
      </c>
      <c r="F570" s="147"/>
      <c r="G570" s="147">
        <v>1</v>
      </c>
      <c r="H570" s="147"/>
    </row>
    <row r="571" spans="1:8" ht="19.5" customHeight="1" x14ac:dyDescent="0.25">
      <c r="A571" s="227"/>
      <c r="B571" s="227"/>
      <c r="C571" s="147" t="s">
        <v>991</v>
      </c>
      <c r="D571" s="147" t="s">
        <v>992</v>
      </c>
      <c r="E571" s="147">
        <f t="shared" si="33"/>
        <v>1</v>
      </c>
      <c r="F571" s="147"/>
      <c r="G571" s="147">
        <v>1</v>
      </c>
      <c r="H571" s="147"/>
    </row>
    <row r="572" spans="1:8" ht="19.5" customHeight="1" x14ac:dyDescent="0.25">
      <c r="A572" s="227"/>
      <c r="B572" s="227"/>
      <c r="C572" s="147" t="s">
        <v>993</v>
      </c>
      <c r="D572" s="147" t="s">
        <v>994</v>
      </c>
      <c r="E572" s="147">
        <f t="shared" si="33"/>
        <v>1</v>
      </c>
      <c r="F572" s="147"/>
      <c r="G572" s="147">
        <v>1</v>
      </c>
      <c r="H572" s="147"/>
    </row>
    <row r="573" spans="1:8" ht="19.5" customHeight="1" x14ac:dyDescent="0.25">
      <c r="A573" s="227"/>
      <c r="B573" s="227"/>
      <c r="C573" s="147" t="s">
        <v>995</v>
      </c>
      <c r="D573" s="147" t="s">
        <v>996</v>
      </c>
      <c r="E573" s="147">
        <f t="shared" si="33"/>
        <v>1</v>
      </c>
      <c r="F573" s="147"/>
      <c r="G573" s="147">
        <v>1</v>
      </c>
      <c r="H573" s="147"/>
    </row>
    <row r="574" spans="1:8" ht="19.5" customHeight="1" x14ac:dyDescent="0.25">
      <c r="A574" s="227"/>
      <c r="B574" s="227"/>
      <c r="C574" s="147" t="s">
        <v>988</v>
      </c>
      <c r="D574" s="147" t="s">
        <v>997</v>
      </c>
      <c r="E574" s="147">
        <f t="shared" si="33"/>
        <v>1</v>
      </c>
      <c r="F574" s="147"/>
      <c r="G574" s="147">
        <v>1</v>
      </c>
      <c r="H574" s="147"/>
    </row>
    <row r="575" spans="1:8" ht="19.5" customHeight="1" x14ac:dyDescent="0.25">
      <c r="A575" s="227"/>
      <c r="B575" s="227"/>
      <c r="C575" s="147" t="s">
        <v>998</v>
      </c>
      <c r="D575" s="147" t="s">
        <v>999</v>
      </c>
      <c r="E575" s="147">
        <f t="shared" si="33"/>
        <v>1</v>
      </c>
      <c r="F575" s="147"/>
      <c r="G575" s="147">
        <v>1</v>
      </c>
      <c r="H575" s="147"/>
    </row>
    <row r="576" spans="1:8" ht="19.5" customHeight="1" x14ac:dyDescent="0.25">
      <c r="A576" s="227"/>
      <c r="B576" s="227"/>
      <c r="C576" s="227" t="s">
        <v>228</v>
      </c>
      <c r="D576" s="147" t="s">
        <v>1000</v>
      </c>
      <c r="E576" s="147">
        <f t="shared" si="33"/>
        <v>1</v>
      </c>
      <c r="F576" s="147"/>
      <c r="G576" s="147">
        <v>1</v>
      </c>
      <c r="H576" s="147"/>
    </row>
    <row r="577" spans="1:8" ht="19.5" customHeight="1" x14ac:dyDescent="0.25">
      <c r="A577" s="227"/>
      <c r="B577" s="227"/>
      <c r="C577" s="227"/>
      <c r="D577" s="147" t="s">
        <v>1001</v>
      </c>
      <c r="E577" s="147">
        <f t="shared" si="33"/>
        <v>1</v>
      </c>
      <c r="F577" s="147"/>
      <c r="G577" s="147">
        <v>1</v>
      </c>
      <c r="H577" s="147"/>
    </row>
    <row r="578" spans="1:8" ht="19.5" customHeight="1" x14ac:dyDescent="0.25">
      <c r="A578" s="227"/>
      <c r="B578" s="227"/>
      <c r="C578" s="147" t="s">
        <v>1002</v>
      </c>
      <c r="D578" s="147" t="s">
        <v>1003</v>
      </c>
      <c r="E578" s="147">
        <f t="shared" si="33"/>
        <v>1</v>
      </c>
      <c r="F578" s="147"/>
      <c r="G578" s="147">
        <v>1</v>
      </c>
      <c r="H578" s="147"/>
    </row>
    <row r="579" spans="1:8" ht="19.5" customHeight="1" x14ac:dyDescent="0.25">
      <c r="A579" s="215" t="s">
        <v>63</v>
      </c>
      <c r="B579" s="215"/>
      <c r="C579" s="148">
        <v>8</v>
      </c>
      <c r="D579" s="148">
        <v>9</v>
      </c>
      <c r="E579" s="148">
        <f>SUM(E570:E578)</f>
        <v>9</v>
      </c>
      <c r="F579" s="148"/>
      <c r="G579" s="148">
        <f>SUM(G570:G578)</f>
        <v>9</v>
      </c>
      <c r="H579" s="147"/>
    </row>
    <row r="580" spans="1:8" ht="19.5" customHeight="1" x14ac:dyDescent="0.25">
      <c r="A580" s="227">
        <v>6</v>
      </c>
      <c r="B580" s="227" t="s">
        <v>1004</v>
      </c>
      <c r="C580" s="227" t="s">
        <v>1005</v>
      </c>
      <c r="D580" s="147" t="s">
        <v>1006</v>
      </c>
      <c r="E580" s="147">
        <f t="shared" ref="E580:E588" si="34">+G580+F580</f>
        <v>1</v>
      </c>
      <c r="F580" s="147"/>
      <c r="G580" s="147">
        <v>1</v>
      </c>
      <c r="H580" s="147"/>
    </row>
    <row r="581" spans="1:8" ht="19.5" customHeight="1" x14ac:dyDescent="0.25">
      <c r="A581" s="227"/>
      <c r="B581" s="227"/>
      <c r="C581" s="227"/>
      <c r="D581" s="147" t="s">
        <v>1007</v>
      </c>
      <c r="E581" s="147">
        <f t="shared" si="34"/>
        <v>1</v>
      </c>
      <c r="F581" s="147"/>
      <c r="G581" s="147">
        <v>1</v>
      </c>
      <c r="H581" s="147"/>
    </row>
    <row r="582" spans="1:8" ht="19.5" customHeight="1" x14ac:dyDescent="0.25">
      <c r="A582" s="227"/>
      <c r="B582" s="227"/>
      <c r="C582" s="147" t="s">
        <v>1008</v>
      </c>
      <c r="D582" s="147" t="s">
        <v>1009</v>
      </c>
      <c r="E582" s="147">
        <f t="shared" si="34"/>
        <v>1</v>
      </c>
      <c r="F582" s="147"/>
      <c r="G582" s="147">
        <v>1</v>
      </c>
      <c r="H582" s="147"/>
    </row>
    <row r="583" spans="1:8" ht="19.5" customHeight="1" x14ac:dyDescent="0.25">
      <c r="A583" s="227"/>
      <c r="B583" s="227"/>
      <c r="C583" s="147" t="s">
        <v>602</v>
      </c>
      <c r="D583" s="147" t="s">
        <v>1010</v>
      </c>
      <c r="E583" s="147">
        <f t="shared" si="34"/>
        <v>1</v>
      </c>
      <c r="F583" s="147"/>
      <c r="G583" s="147">
        <v>1</v>
      </c>
      <c r="H583" s="147"/>
    </row>
    <row r="584" spans="1:8" ht="19.5" customHeight="1" x14ac:dyDescent="0.25">
      <c r="A584" s="227"/>
      <c r="B584" s="227"/>
      <c r="C584" s="147" t="s">
        <v>1011</v>
      </c>
      <c r="D584" s="147" t="s">
        <v>1012</v>
      </c>
      <c r="E584" s="147">
        <f t="shared" si="34"/>
        <v>1</v>
      </c>
      <c r="F584" s="147"/>
      <c r="G584" s="147">
        <v>1</v>
      </c>
      <c r="H584" s="147"/>
    </row>
    <row r="585" spans="1:8" ht="19.5" customHeight="1" x14ac:dyDescent="0.25">
      <c r="A585" s="227"/>
      <c r="B585" s="227"/>
      <c r="C585" s="147" t="s">
        <v>271</v>
      </c>
      <c r="D585" s="147" t="s">
        <v>1013</v>
      </c>
      <c r="E585" s="147">
        <f t="shared" si="34"/>
        <v>1</v>
      </c>
      <c r="F585" s="147"/>
      <c r="G585" s="147">
        <v>1</v>
      </c>
      <c r="H585" s="147"/>
    </row>
    <row r="586" spans="1:8" ht="19.5" customHeight="1" x14ac:dyDescent="0.25">
      <c r="A586" s="227"/>
      <c r="B586" s="227"/>
      <c r="C586" s="227" t="s">
        <v>1014</v>
      </c>
      <c r="D586" s="147" t="s">
        <v>1015</v>
      </c>
      <c r="E586" s="147">
        <f t="shared" si="34"/>
        <v>1</v>
      </c>
      <c r="F586" s="147"/>
      <c r="G586" s="147">
        <v>1</v>
      </c>
      <c r="H586" s="147"/>
    </row>
    <row r="587" spans="1:8" ht="19.5" customHeight="1" x14ac:dyDescent="0.25">
      <c r="A587" s="227"/>
      <c r="B587" s="227"/>
      <c r="C587" s="227"/>
      <c r="D587" s="147" t="s">
        <v>1016</v>
      </c>
      <c r="E587" s="147">
        <f t="shared" si="34"/>
        <v>1</v>
      </c>
      <c r="F587" s="147"/>
      <c r="G587" s="147">
        <v>1</v>
      </c>
      <c r="H587" s="147"/>
    </row>
    <row r="588" spans="1:8" ht="19.5" customHeight="1" x14ac:dyDescent="0.25">
      <c r="A588" s="227"/>
      <c r="B588" s="227"/>
      <c r="C588" s="147" t="s">
        <v>1017</v>
      </c>
      <c r="D588" s="147" t="s">
        <v>1018</v>
      </c>
      <c r="E588" s="147">
        <f t="shared" si="34"/>
        <v>1</v>
      </c>
      <c r="F588" s="147"/>
      <c r="G588" s="147">
        <v>1</v>
      </c>
      <c r="H588" s="147"/>
    </row>
    <row r="589" spans="1:8" ht="19.5" customHeight="1" x14ac:dyDescent="0.25">
      <c r="A589" s="215" t="s">
        <v>63</v>
      </c>
      <c r="B589" s="215"/>
      <c r="C589" s="148">
        <v>7</v>
      </c>
      <c r="D589" s="148">
        <v>9</v>
      </c>
      <c r="E589" s="148">
        <f>SUM(E580:E588)</f>
        <v>9</v>
      </c>
      <c r="F589" s="148"/>
      <c r="G589" s="148">
        <f>SUM(G580:G588)</f>
        <v>9</v>
      </c>
      <c r="H589" s="147"/>
    </row>
    <row r="590" spans="1:8" ht="19.5" customHeight="1" x14ac:dyDescent="0.25">
      <c r="A590" s="227">
        <v>7</v>
      </c>
      <c r="B590" s="227" t="s">
        <v>1020</v>
      </c>
      <c r="C590" s="147" t="s">
        <v>1021</v>
      </c>
      <c r="D590" s="147" t="s">
        <v>1022</v>
      </c>
      <c r="E590" s="147">
        <f>+G590+F590</f>
        <v>1</v>
      </c>
      <c r="F590" s="147"/>
      <c r="G590" s="147">
        <v>1</v>
      </c>
      <c r="H590" s="147"/>
    </row>
    <row r="591" spans="1:8" ht="19.5" customHeight="1" x14ac:dyDescent="0.25">
      <c r="A591" s="227"/>
      <c r="B591" s="227"/>
      <c r="C591" s="147" t="s">
        <v>1023</v>
      </c>
      <c r="D591" s="147" t="s">
        <v>1024</v>
      </c>
      <c r="E591" s="147">
        <f>+G591+F591</f>
        <v>1</v>
      </c>
      <c r="F591" s="147"/>
      <c r="G591" s="147">
        <v>1</v>
      </c>
      <c r="H591" s="147"/>
    </row>
    <row r="592" spans="1:8" ht="19.5" customHeight="1" x14ac:dyDescent="0.25">
      <c r="A592" s="227"/>
      <c r="B592" s="227"/>
      <c r="C592" s="147" t="s">
        <v>1025</v>
      </c>
      <c r="D592" s="147" t="s">
        <v>1026</v>
      </c>
      <c r="E592" s="147">
        <f>+G592+F592</f>
        <v>1</v>
      </c>
      <c r="F592" s="147"/>
      <c r="G592" s="147">
        <v>1</v>
      </c>
      <c r="H592" s="147"/>
    </row>
    <row r="593" spans="1:8" ht="19.5" customHeight="1" x14ac:dyDescent="0.25">
      <c r="A593" s="215" t="s">
        <v>63</v>
      </c>
      <c r="B593" s="215"/>
      <c r="C593" s="148">
        <v>3</v>
      </c>
      <c r="D593" s="148">
        <v>3</v>
      </c>
      <c r="E593" s="148">
        <f>SUM(E590:E592)</f>
        <v>3</v>
      </c>
      <c r="F593" s="148"/>
      <c r="G593" s="148">
        <f>SUM(G590:G592)</f>
        <v>3</v>
      </c>
      <c r="H593" s="147"/>
    </row>
    <row r="594" spans="1:8" ht="19.5" customHeight="1" x14ac:dyDescent="0.25">
      <c r="A594" s="227">
        <v>8</v>
      </c>
      <c r="B594" s="227" t="s">
        <v>1027</v>
      </c>
      <c r="C594" s="147" t="s">
        <v>1028</v>
      </c>
      <c r="D594" s="147" t="s">
        <v>1029</v>
      </c>
      <c r="E594" s="147">
        <f t="shared" ref="E594:E602" si="35">+G594+F594</f>
        <v>1</v>
      </c>
      <c r="F594" s="147"/>
      <c r="G594" s="147">
        <v>1</v>
      </c>
      <c r="H594" s="147"/>
    </row>
    <row r="595" spans="1:8" ht="19.5" customHeight="1" x14ac:dyDescent="0.25">
      <c r="A595" s="227"/>
      <c r="B595" s="227"/>
      <c r="C595" s="227" t="s">
        <v>1030</v>
      </c>
      <c r="D595" s="147" t="s">
        <v>1031</v>
      </c>
      <c r="E595" s="147">
        <f t="shared" si="35"/>
        <v>1</v>
      </c>
      <c r="F595" s="147"/>
      <c r="G595" s="147">
        <v>1</v>
      </c>
      <c r="H595" s="147"/>
    </row>
    <row r="596" spans="1:8" ht="19.5" customHeight="1" x14ac:dyDescent="0.25">
      <c r="A596" s="227"/>
      <c r="B596" s="227"/>
      <c r="C596" s="227"/>
      <c r="D596" s="147" t="s">
        <v>1032</v>
      </c>
      <c r="E596" s="147">
        <f t="shared" si="35"/>
        <v>1</v>
      </c>
      <c r="F596" s="147"/>
      <c r="G596" s="147">
        <v>1</v>
      </c>
      <c r="H596" s="147"/>
    </row>
    <row r="597" spans="1:8" ht="19.5" customHeight="1" x14ac:dyDescent="0.25">
      <c r="A597" s="227"/>
      <c r="B597" s="227"/>
      <c r="C597" s="147" t="s">
        <v>1033</v>
      </c>
      <c r="D597" s="147" t="s">
        <v>1034</v>
      </c>
      <c r="E597" s="147">
        <f t="shared" si="35"/>
        <v>1</v>
      </c>
      <c r="F597" s="147"/>
      <c r="G597" s="147">
        <v>1</v>
      </c>
      <c r="H597" s="147"/>
    </row>
    <row r="598" spans="1:8" ht="19.5" customHeight="1" x14ac:dyDescent="0.25">
      <c r="A598" s="227"/>
      <c r="B598" s="227"/>
      <c r="C598" s="227" t="s">
        <v>1035</v>
      </c>
      <c r="D598" s="147" t="s">
        <v>1036</v>
      </c>
      <c r="E598" s="147">
        <f t="shared" si="35"/>
        <v>1</v>
      </c>
      <c r="F598" s="147"/>
      <c r="G598" s="147">
        <v>1</v>
      </c>
      <c r="H598" s="147"/>
    </row>
    <row r="599" spans="1:8" ht="19.5" customHeight="1" x14ac:dyDescent="0.25">
      <c r="A599" s="227"/>
      <c r="B599" s="227"/>
      <c r="C599" s="227"/>
      <c r="D599" s="147" t="s">
        <v>1037</v>
      </c>
      <c r="E599" s="147">
        <f t="shared" si="35"/>
        <v>1</v>
      </c>
      <c r="F599" s="147"/>
      <c r="G599" s="147">
        <v>1</v>
      </c>
      <c r="H599" s="147"/>
    </row>
    <row r="600" spans="1:8" ht="19.5" customHeight="1" x14ac:dyDescent="0.25">
      <c r="A600" s="227"/>
      <c r="B600" s="227"/>
      <c r="C600" s="227" t="s">
        <v>1038</v>
      </c>
      <c r="D600" s="147" t="s">
        <v>1039</v>
      </c>
      <c r="E600" s="147">
        <f t="shared" si="35"/>
        <v>1</v>
      </c>
      <c r="F600" s="147"/>
      <c r="G600" s="147">
        <v>1</v>
      </c>
      <c r="H600" s="147"/>
    </row>
    <row r="601" spans="1:8" ht="19.5" customHeight="1" x14ac:dyDescent="0.25">
      <c r="A601" s="227"/>
      <c r="B601" s="227"/>
      <c r="C601" s="227"/>
      <c r="D601" s="147" t="s">
        <v>1040</v>
      </c>
      <c r="E601" s="147">
        <f t="shared" si="35"/>
        <v>1</v>
      </c>
      <c r="F601" s="147"/>
      <c r="G601" s="147">
        <v>1</v>
      </c>
      <c r="H601" s="147"/>
    </row>
    <row r="602" spans="1:8" ht="19.5" customHeight="1" x14ac:dyDescent="0.25">
      <c r="A602" s="227"/>
      <c r="B602" s="227"/>
      <c r="C602" s="147" t="s">
        <v>1041</v>
      </c>
      <c r="D602" s="147" t="s">
        <v>1042</v>
      </c>
      <c r="E602" s="147">
        <f t="shared" si="35"/>
        <v>1</v>
      </c>
      <c r="F602" s="147"/>
      <c r="G602" s="147">
        <v>1</v>
      </c>
      <c r="H602" s="147"/>
    </row>
    <row r="603" spans="1:8" ht="19.5" customHeight="1" x14ac:dyDescent="0.25">
      <c r="A603" s="215" t="s">
        <v>63</v>
      </c>
      <c r="B603" s="215"/>
      <c r="C603" s="148">
        <v>6</v>
      </c>
      <c r="D603" s="148">
        <v>9</v>
      </c>
      <c r="E603" s="148">
        <f>SUM(E594:E602)</f>
        <v>9</v>
      </c>
      <c r="F603" s="148"/>
      <c r="G603" s="148">
        <f>SUM(G594:G602)</f>
        <v>9</v>
      </c>
      <c r="H603" s="147"/>
    </row>
    <row r="604" spans="1:8" ht="19.5" customHeight="1" x14ac:dyDescent="0.25">
      <c r="A604" s="147">
        <v>9</v>
      </c>
      <c r="B604" s="147" t="s">
        <v>1043</v>
      </c>
      <c r="C604" s="147" t="s">
        <v>1044</v>
      </c>
      <c r="D604" s="147" t="s">
        <v>1045</v>
      </c>
      <c r="E604" s="147">
        <f>+G604+F604</f>
        <v>1</v>
      </c>
      <c r="F604" s="147"/>
      <c r="G604" s="147">
        <v>1</v>
      </c>
      <c r="H604" s="147"/>
    </row>
    <row r="605" spans="1:8" ht="19.5" customHeight="1" x14ac:dyDescent="0.25">
      <c r="A605" s="215" t="s">
        <v>63</v>
      </c>
      <c r="B605" s="215"/>
      <c r="C605" s="148">
        <v>1</v>
      </c>
      <c r="D605" s="148">
        <v>1</v>
      </c>
      <c r="E605" s="148">
        <f>SUM(E604:E604)</f>
        <v>1</v>
      </c>
      <c r="F605" s="148"/>
      <c r="G605" s="148">
        <f>SUM(G604:G604)</f>
        <v>1</v>
      </c>
      <c r="H605" s="147"/>
    </row>
    <row r="606" spans="1:8" ht="19.5" customHeight="1" x14ac:dyDescent="0.25">
      <c r="A606" s="147">
        <v>10</v>
      </c>
      <c r="B606" s="147" t="s">
        <v>1046</v>
      </c>
      <c r="C606" s="147" t="s">
        <v>1047</v>
      </c>
      <c r="D606" s="147" t="s">
        <v>1048</v>
      </c>
      <c r="E606" s="147">
        <f>+G606+F606</f>
        <v>1</v>
      </c>
      <c r="F606" s="147"/>
      <c r="G606" s="147">
        <v>1</v>
      </c>
      <c r="H606" s="147"/>
    </row>
    <row r="607" spans="1:8" ht="19.5" customHeight="1" x14ac:dyDescent="0.25">
      <c r="A607" s="215" t="s">
        <v>63</v>
      </c>
      <c r="B607" s="215"/>
      <c r="C607" s="148">
        <v>1</v>
      </c>
      <c r="D607" s="148">
        <v>1</v>
      </c>
      <c r="E607" s="148">
        <f>+E606</f>
        <v>1</v>
      </c>
      <c r="F607" s="148"/>
      <c r="G607" s="148">
        <f>+G606</f>
        <v>1</v>
      </c>
      <c r="H607" s="147"/>
    </row>
    <row r="608" spans="1:8" ht="19.5" customHeight="1" x14ac:dyDescent="0.25">
      <c r="A608" s="215" t="s">
        <v>222</v>
      </c>
      <c r="B608" s="215"/>
      <c r="C608" s="148">
        <f>+C607+C605+C603+C593+C589+C579+C569+C557+C545</f>
        <v>54</v>
      </c>
      <c r="D608" s="148">
        <f t="shared" ref="D608:H608" si="36">+D607+D605+D603+D593+D589+D579+D569+D557+D545</f>
        <v>70</v>
      </c>
      <c r="E608" s="148">
        <f t="shared" si="36"/>
        <v>70</v>
      </c>
      <c r="F608" s="148">
        <f t="shared" si="36"/>
        <v>0</v>
      </c>
      <c r="G608" s="148">
        <f t="shared" si="36"/>
        <v>70</v>
      </c>
      <c r="H608" s="148">
        <f t="shared" si="36"/>
        <v>0</v>
      </c>
    </row>
    <row r="610" spans="1:8" ht="15.75" x14ac:dyDescent="0.25">
      <c r="A610" s="294" t="s">
        <v>1049</v>
      </c>
      <c r="B610" s="294"/>
      <c r="C610" s="294"/>
      <c r="D610" s="294"/>
      <c r="E610" s="294"/>
      <c r="F610" s="294"/>
      <c r="G610" s="294"/>
      <c r="H610" s="294"/>
    </row>
    <row r="611" spans="1:8" ht="19.5" customHeight="1" x14ac:dyDescent="0.25">
      <c r="A611" s="237" t="s">
        <v>0</v>
      </c>
      <c r="B611" s="237" t="s">
        <v>1</v>
      </c>
      <c r="C611" s="215" t="s">
        <v>378</v>
      </c>
      <c r="D611" s="215"/>
      <c r="E611" s="215"/>
      <c r="F611" s="215"/>
      <c r="G611" s="215"/>
      <c r="H611" s="215"/>
    </row>
    <row r="612" spans="1:8" ht="24.75" customHeight="1" x14ac:dyDescent="0.25">
      <c r="A612" s="238"/>
      <c r="B612" s="238"/>
      <c r="C612" s="215" t="s">
        <v>379</v>
      </c>
      <c r="D612" s="215" t="s">
        <v>380</v>
      </c>
      <c r="E612" s="215" t="s">
        <v>2</v>
      </c>
      <c r="F612" s="215" t="s">
        <v>381</v>
      </c>
      <c r="G612" s="215"/>
      <c r="H612" s="215"/>
    </row>
    <row r="613" spans="1:8" ht="80.25" customHeight="1" x14ac:dyDescent="0.25">
      <c r="A613" s="239"/>
      <c r="B613" s="239"/>
      <c r="C613" s="215"/>
      <c r="D613" s="215"/>
      <c r="E613" s="215"/>
      <c r="F613" s="148" t="s">
        <v>382</v>
      </c>
      <c r="G613" s="148" t="s">
        <v>383</v>
      </c>
      <c r="H613" s="148" t="s">
        <v>384</v>
      </c>
    </row>
    <row r="614" spans="1:8" ht="19.5" customHeight="1" x14ac:dyDescent="0.25">
      <c r="A614" s="217">
        <v>1</v>
      </c>
      <c r="B614" s="217" t="s">
        <v>1050</v>
      </c>
      <c r="C614" s="226" t="s">
        <v>1008</v>
      </c>
      <c r="D614" s="144" t="s">
        <v>1051</v>
      </c>
      <c r="E614" s="144">
        <f>+F614+G614</f>
        <v>1</v>
      </c>
      <c r="F614" s="144"/>
      <c r="G614" s="144">
        <v>1</v>
      </c>
      <c r="H614" s="144"/>
    </row>
    <row r="615" spans="1:8" ht="19.5" customHeight="1" x14ac:dyDescent="0.25">
      <c r="A615" s="226"/>
      <c r="B615" s="226"/>
      <c r="C615" s="226"/>
      <c r="D615" s="147" t="s">
        <v>1052</v>
      </c>
      <c r="E615" s="147">
        <f t="shared" ref="E615:E643" si="37">+F615+G615</f>
        <v>1</v>
      </c>
      <c r="F615" s="147"/>
      <c r="G615" s="147">
        <v>1</v>
      </c>
      <c r="H615" s="147"/>
    </row>
    <row r="616" spans="1:8" ht="19.5" customHeight="1" x14ac:dyDescent="0.25">
      <c r="A616" s="226"/>
      <c r="B616" s="226"/>
      <c r="C616" s="218"/>
      <c r="D616" s="147" t="s">
        <v>1053</v>
      </c>
      <c r="E616" s="147">
        <f t="shared" si="37"/>
        <v>1</v>
      </c>
      <c r="F616" s="147"/>
      <c r="G616" s="147">
        <v>1</v>
      </c>
      <c r="H616" s="147"/>
    </row>
    <row r="617" spans="1:8" ht="19.5" customHeight="1" x14ac:dyDescent="0.25">
      <c r="A617" s="226"/>
      <c r="B617" s="226"/>
      <c r="C617" s="217" t="s">
        <v>1054</v>
      </c>
      <c r="D617" s="147" t="s">
        <v>1055</v>
      </c>
      <c r="E617" s="147">
        <f t="shared" si="37"/>
        <v>1</v>
      </c>
      <c r="F617" s="147"/>
      <c r="G617" s="147">
        <v>1</v>
      </c>
      <c r="H617" s="147"/>
    </row>
    <row r="618" spans="1:8" ht="19.5" customHeight="1" x14ac:dyDescent="0.25">
      <c r="A618" s="226"/>
      <c r="B618" s="226"/>
      <c r="C618" s="218"/>
      <c r="D618" s="147" t="s">
        <v>980</v>
      </c>
      <c r="E618" s="147">
        <f t="shared" si="37"/>
        <v>1</v>
      </c>
      <c r="F618" s="147"/>
      <c r="G618" s="147">
        <v>1</v>
      </c>
      <c r="H618" s="147"/>
    </row>
    <row r="619" spans="1:8" ht="19.5" customHeight="1" x14ac:dyDescent="0.25">
      <c r="A619" s="226"/>
      <c r="B619" s="226"/>
      <c r="C619" s="147" t="s">
        <v>1056</v>
      </c>
      <c r="D619" s="147" t="s">
        <v>1057</v>
      </c>
      <c r="E619" s="147">
        <f t="shared" si="37"/>
        <v>1</v>
      </c>
      <c r="F619" s="147"/>
      <c r="G619" s="147">
        <v>1</v>
      </c>
      <c r="H619" s="147"/>
    </row>
    <row r="620" spans="1:8" ht="19.5" customHeight="1" x14ac:dyDescent="0.25">
      <c r="A620" s="226"/>
      <c r="B620" s="226"/>
      <c r="C620" s="147" t="s">
        <v>1058</v>
      </c>
      <c r="D620" s="92" t="s">
        <v>1059</v>
      </c>
      <c r="E620" s="147">
        <f t="shared" si="37"/>
        <v>1</v>
      </c>
      <c r="F620" s="147"/>
      <c r="G620" s="147">
        <v>1</v>
      </c>
      <c r="H620" s="147"/>
    </row>
    <row r="621" spans="1:8" ht="19.5" customHeight="1" x14ac:dyDescent="0.25">
      <c r="A621" s="226"/>
      <c r="B621" s="226"/>
      <c r="C621" s="147" t="s">
        <v>1060</v>
      </c>
      <c r="D621" s="147" t="s">
        <v>1061</v>
      </c>
      <c r="E621" s="147">
        <f t="shared" si="37"/>
        <v>1</v>
      </c>
      <c r="F621" s="147"/>
      <c r="G621" s="147">
        <v>1</v>
      </c>
      <c r="H621" s="147"/>
    </row>
    <row r="622" spans="1:8" ht="19.5" customHeight="1" x14ac:dyDescent="0.25">
      <c r="A622" s="226"/>
      <c r="B622" s="226"/>
      <c r="C622" s="217" t="s">
        <v>1062</v>
      </c>
      <c r="D622" s="147" t="s">
        <v>1063</v>
      </c>
      <c r="E622" s="147">
        <f t="shared" si="37"/>
        <v>1</v>
      </c>
      <c r="F622" s="147"/>
      <c r="G622" s="147">
        <v>1</v>
      </c>
      <c r="H622" s="147"/>
    </row>
    <row r="623" spans="1:8" ht="19.5" customHeight="1" x14ac:dyDescent="0.25">
      <c r="A623" s="226"/>
      <c r="B623" s="226"/>
      <c r="C623" s="226"/>
      <c r="D623" s="147" t="s">
        <v>1064</v>
      </c>
      <c r="E623" s="147">
        <f t="shared" si="37"/>
        <v>1</v>
      </c>
      <c r="F623" s="147"/>
      <c r="G623" s="147">
        <v>1</v>
      </c>
      <c r="H623" s="147"/>
    </row>
    <row r="624" spans="1:8" ht="19.5" customHeight="1" x14ac:dyDescent="0.25">
      <c r="A624" s="226"/>
      <c r="B624" s="226"/>
      <c r="C624" s="226"/>
      <c r="D624" s="147" t="s">
        <v>1065</v>
      </c>
      <c r="E624" s="147">
        <f t="shared" si="37"/>
        <v>1</v>
      </c>
      <c r="F624" s="147"/>
      <c r="G624" s="147">
        <v>1</v>
      </c>
      <c r="H624" s="147"/>
    </row>
    <row r="625" spans="1:8" ht="19.5" customHeight="1" x14ac:dyDescent="0.25">
      <c r="A625" s="226"/>
      <c r="B625" s="226"/>
      <c r="C625" s="218"/>
      <c r="D625" s="147" t="s">
        <v>1066</v>
      </c>
      <c r="E625" s="147">
        <f t="shared" si="37"/>
        <v>1</v>
      </c>
      <c r="F625" s="147"/>
      <c r="G625" s="147">
        <v>1</v>
      </c>
      <c r="H625" s="147"/>
    </row>
    <row r="626" spans="1:8" ht="19.5" customHeight="1" x14ac:dyDescent="0.25">
      <c r="A626" s="226"/>
      <c r="B626" s="226"/>
      <c r="C626" s="217" t="s">
        <v>1067</v>
      </c>
      <c r="D626" s="147" t="s">
        <v>1068</v>
      </c>
      <c r="E626" s="147">
        <f t="shared" si="37"/>
        <v>1</v>
      </c>
      <c r="F626" s="147"/>
      <c r="G626" s="147">
        <v>1</v>
      </c>
      <c r="H626" s="147"/>
    </row>
    <row r="627" spans="1:8" ht="19.5" customHeight="1" x14ac:dyDescent="0.25">
      <c r="A627" s="226"/>
      <c r="B627" s="226"/>
      <c r="C627" s="226"/>
      <c r="D627" s="147" t="s">
        <v>1069</v>
      </c>
      <c r="E627" s="147">
        <f t="shared" si="37"/>
        <v>1</v>
      </c>
      <c r="F627" s="147"/>
      <c r="G627" s="147">
        <v>1</v>
      </c>
      <c r="H627" s="147"/>
    </row>
    <row r="628" spans="1:8" ht="19.5" customHeight="1" x14ac:dyDescent="0.25">
      <c r="A628" s="226"/>
      <c r="B628" s="226"/>
      <c r="C628" s="218"/>
      <c r="D628" s="147" t="s">
        <v>1070</v>
      </c>
      <c r="E628" s="147">
        <f t="shared" si="37"/>
        <v>1</v>
      </c>
      <c r="F628" s="147"/>
      <c r="G628" s="147">
        <v>1</v>
      </c>
      <c r="H628" s="147"/>
    </row>
    <row r="629" spans="1:8" ht="19.5" customHeight="1" x14ac:dyDescent="0.25">
      <c r="A629" s="226"/>
      <c r="B629" s="226"/>
      <c r="C629" s="144" t="s">
        <v>1071</v>
      </c>
      <c r="D629" s="147" t="s">
        <v>1072</v>
      </c>
      <c r="E629" s="147">
        <f t="shared" si="37"/>
        <v>1</v>
      </c>
      <c r="F629" s="147"/>
      <c r="G629" s="147">
        <v>1</v>
      </c>
      <c r="H629" s="147"/>
    </row>
    <row r="630" spans="1:8" ht="19.5" customHeight="1" x14ac:dyDescent="0.25">
      <c r="A630" s="226"/>
      <c r="B630" s="226"/>
      <c r="C630" s="144" t="s">
        <v>1073</v>
      </c>
      <c r="D630" s="147" t="s">
        <v>1074</v>
      </c>
      <c r="E630" s="147">
        <f t="shared" si="37"/>
        <v>1</v>
      </c>
      <c r="F630" s="147"/>
      <c r="G630" s="147">
        <v>1</v>
      </c>
      <c r="H630" s="147"/>
    </row>
    <row r="631" spans="1:8" ht="19.5" customHeight="1" x14ac:dyDescent="0.25">
      <c r="A631" s="226"/>
      <c r="B631" s="226"/>
      <c r="C631" s="147" t="s">
        <v>1075</v>
      </c>
      <c r="D631" s="147" t="s">
        <v>1076</v>
      </c>
      <c r="E631" s="147">
        <f t="shared" si="37"/>
        <v>1</v>
      </c>
      <c r="F631" s="147"/>
      <c r="G631" s="147">
        <v>1</v>
      </c>
      <c r="H631" s="147"/>
    </row>
    <row r="632" spans="1:8" ht="19.5" customHeight="1" x14ac:dyDescent="0.25">
      <c r="A632" s="226"/>
      <c r="B632" s="226"/>
      <c r="C632" s="217" t="s">
        <v>617</v>
      </c>
      <c r="D632" s="147" t="s">
        <v>1077</v>
      </c>
      <c r="E632" s="147">
        <f t="shared" si="37"/>
        <v>1</v>
      </c>
      <c r="F632" s="147"/>
      <c r="G632" s="147">
        <v>1</v>
      </c>
      <c r="H632" s="147"/>
    </row>
    <row r="633" spans="1:8" ht="19.5" customHeight="1" x14ac:dyDescent="0.25">
      <c r="A633" s="226"/>
      <c r="B633" s="218"/>
      <c r="C633" s="226"/>
      <c r="D633" s="133" t="s">
        <v>1078</v>
      </c>
      <c r="E633" s="147">
        <f t="shared" si="37"/>
        <v>1</v>
      </c>
      <c r="F633" s="147"/>
      <c r="G633" s="147">
        <v>1</v>
      </c>
      <c r="H633" s="147"/>
    </row>
    <row r="634" spans="1:8" ht="19.5" customHeight="1" x14ac:dyDescent="0.25">
      <c r="A634" s="226"/>
      <c r="B634" s="217" t="s">
        <v>1050</v>
      </c>
      <c r="C634" s="226"/>
      <c r="D634" s="147" t="s">
        <v>1079</v>
      </c>
      <c r="E634" s="147">
        <f t="shared" si="37"/>
        <v>1</v>
      </c>
      <c r="F634" s="147"/>
      <c r="G634" s="147">
        <v>1</v>
      </c>
      <c r="H634" s="147"/>
    </row>
    <row r="635" spans="1:8" ht="19.5" customHeight="1" x14ac:dyDescent="0.25">
      <c r="A635" s="226"/>
      <c r="B635" s="226"/>
      <c r="C635" s="218"/>
      <c r="D635" s="147" t="s">
        <v>1080</v>
      </c>
      <c r="E635" s="147">
        <f t="shared" si="37"/>
        <v>1</v>
      </c>
      <c r="F635" s="147"/>
      <c r="G635" s="147">
        <v>1</v>
      </c>
      <c r="H635" s="147"/>
    </row>
    <row r="636" spans="1:8" ht="19.5" customHeight="1" x14ac:dyDescent="0.25">
      <c r="A636" s="226"/>
      <c r="B636" s="226"/>
      <c r="C636" s="147" t="s">
        <v>1038</v>
      </c>
      <c r="D636" s="147" t="s">
        <v>1081</v>
      </c>
      <c r="E636" s="147">
        <f t="shared" si="37"/>
        <v>1</v>
      </c>
      <c r="F636" s="147"/>
      <c r="G636" s="147">
        <v>1</v>
      </c>
      <c r="H636" s="147"/>
    </row>
    <row r="637" spans="1:8" ht="19.5" customHeight="1" x14ac:dyDescent="0.25">
      <c r="A637" s="226"/>
      <c r="B637" s="226"/>
      <c r="C637" s="147" t="s">
        <v>1038</v>
      </c>
      <c r="D637" s="147" t="s">
        <v>1082</v>
      </c>
      <c r="E637" s="147">
        <f t="shared" si="37"/>
        <v>1</v>
      </c>
      <c r="F637" s="147"/>
      <c r="G637" s="147">
        <v>1</v>
      </c>
      <c r="H637" s="147"/>
    </row>
    <row r="638" spans="1:8" ht="19.5" customHeight="1" x14ac:dyDescent="0.25">
      <c r="A638" s="218"/>
      <c r="B638" s="226"/>
      <c r="C638" s="147" t="s">
        <v>1038</v>
      </c>
      <c r="D638" s="147" t="s">
        <v>1083</v>
      </c>
      <c r="E638" s="147">
        <f t="shared" si="37"/>
        <v>1</v>
      </c>
      <c r="F638" s="147"/>
      <c r="G638" s="147">
        <v>1</v>
      </c>
      <c r="H638" s="147"/>
    </row>
    <row r="639" spans="1:8" ht="19.5" customHeight="1" x14ac:dyDescent="0.25">
      <c r="A639" s="224" t="s">
        <v>63</v>
      </c>
      <c r="B639" s="225"/>
      <c r="C639" s="148">
        <v>10</v>
      </c>
      <c r="D639" s="148">
        <v>25</v>
      </c>
      <c r="E639" s="148">
        <f>SUM(E614:E638)</f>
        <v>25</v>
      </c>
      <c r="F639" s="148">
        <f>SUM(F614:F638)</f>
        <v>0</v>
      </c>
      <c r="G639" s="148">
        <f>SUM(G614:G638)</f>
        <v>25</v>
      </c>
      <c r="H639" s="147"/>
    </row>
    <row r="640" spans="1:8" ht="19.5" customHeight="1" x14ac:dyDescent="0.25">
      <c r="A640" s="217">
        <v>2</v>
      </c>
      <c r="B640" s="217" t="s">
        <v>1084</v>
      </c>
      <c r="C640" s="147" t="s">
        <v>1085</v>
      </c>
      <c r="D640" s="147" t="s">
        <v>1086</v>
      </c>
      <c r="E640" s="147">
        <f t="shared" si="37"/>
        <v>1</v>
      </c>
      <c r="F640" s="147"/>
      <c r="G640" s="147">
        <v>1</v>
      </c>
      <c r="H640" s="147"/>
    </row>
    <row r="641" spans="1:8" ht="19.5" customHeight="1" x14ac:dyDescent="0.25">
      <c r="A641" s="226"/>
      <c r="B641" s="226"/>
      <c r="C641" s="147" t="s">
        <v>1087</v>
      </c>
      <c r="D641" s="157" t="s">
        <v>1088</v>
      </c>
      <c r="E641" s="147">
        <f t="shared" si="37"/>
        <v>1</v>
      </c>
      <c r="F641" s="147"/>
      <c r="G641" s="147">
        <v>1</v>
      </c>
      <c r="H641" s="147"/>
    </row>
    <row r="642" spans="1:8" ht="19.5" customHeight="1" x14ac:dyDescent="0.25">
      <c r="A642" s="226"/>
      <c r="B642" s="226"/>
      <c r="C642" s="147" t="s">
        <v>1089</v>
      </c>
      <c r="D642" s="147" t="s">
        <v>1090</v>
      </c>
      <c r="E642" s="147">
        <f t="shared" si="37"/>
        <v>1</v>
      </c>
      <c r="F642" s="147"/>
      <c r="G642" s="147">
        <v>1</v>
      </c>
      <c r="H642" s="147"/>
    </row>
    <row r="643" spans="1:8" ht="19.5" customHeight="1" x14ac:dyDescent="0.25">
      <c r="A643" s="226"/>
      <c r="B643" s="226"/>
      <c r="C643" s="147" t="s">
        <v>1089</v>
      </c>
      <c r="D643" s="147" t="s">
        <v>1091</v>
      </c>
      <c r="E643" s="147">
        <f t="shared" si="37"/>
        <v>1</v>
      </c>
      <c r="F643" s="147"/>
      <c r="G643" s="147">
        <v>1</v>
      </c>
      <c r="H643" s="147"/>
    </row>
    <row r="644" spans="1:8" ht="19.5" customHeight="1" x14ac:dyDescent="0.25">
      <c r="A644" s="224" t="s">
        <v>63</v>
      </c>
      <c r="B644" s="225"/>
      <c r="C644" s="148">
        <v>3</v>
      </c>
      <c r="D644" s="148">
        <v>4</v>
      </c>
      <c r="E644" s="148">
        <f>SUM(E640:E643)</f>
        <v>4</v>
      </c>
      <c r="F644" s="148">
        <f>SUM(F640:F643)</f>
        <v>0</v>
      </c>
      <c r="G644" s="148">
        <f>SUM(G640:G643)</f>
        <v>4</v>
      </c>
      <c r="H644" s="147"/>
    </row>
    <row r="645" spans="1:8" ht="19.5" customHeight="1" x14ac:dyDescent="0.25">
      <c r="A645" s="217">
        <v>3</v>
      </c>
      <c r="B645" s="217" t="s">
        <v>1092</v>
      </c>
      <c r="C645" s="158" t="s">
        <v>1093</v>
      </c>
      <c r="D645" s="147" t="s">
        <v>1094</v>
      </c>
      <c r="E645" s="147">
        <f>+F645+G645</f>
        <v>1</v>
      </c>
      <c r="F645" s="147"/>
      <c r="G645" s="147">
        <v>1</v>
      </c>
      <c r="H645" s="147"/>
    </row>
    <row r="646" spans="1:8" ht="19.5" customHeight="1" x14ac:dyDescent="0.25">
      <c r="A646" s="226"/>
      <c r="B646" s="226"/>
      <c r="C646" s="143" t="s">
        <v>1095</v>
      </c>
      <c r="D646" s="147" t="s">
        <v>1096</v>
      </c>
      <c r="E646" s="147">
        <f>+F646+G646</f>
        <v>1</v>
      </c>
      <c r="F646" s="147"/>
      <c r="G646" s="147">
        <v>1</v>
      </c>
      <c r="H646" s="147"/>
    </row>
    <row r="647" spans="1:8" ht="19.5" customHeight="1" x14ac:dyDescent="0.25">
      <c r="A647" s="226"/>
      <c r="B647" s="226"/>
      <c r="C647" s="105" t="s">
        <v>1097</v>
      </c>
      <c r="D647" s="147" t="s">
        <v>1098</v>
      </c>
      <c r="E647" s="147">
        <f>+F647+G647</f>
        <v>1</v>
      </c>
      <c r="F647" s="147"/>
      <c r="G647" s="147">
        <v>1</v>
      </c>
      <c r="H647" s="147"/>
    </row>
    <row r="648" spans="1:8" ht="19.5" customHeight="1" x14ac:dyDescent="0.25">
      <c r="A648" s="226"/>
      <c r="B648" s="226"/>
      <c r="C648" s="147" t="s">
        <v>1099</v>
      </c>
      <c r="D648" s="147" t="s">
        <v>1100</v>
      </c>
      <c r="E648" s="147">
        <f>+F648+G648</f>
        <v>1</v>
      </c>
      <c r="F648" s="147"/>
      <c r="G648" s="147">
        <v>1</v>
      </c>
      <c r="H648" s="147"/>
    </row>
    <row r="649" spans="1:8" ht="19.5" customHeight="1" x14ac:dyDescent="0.25">
      <c r="A649" s="226"/>
      <c r="B649" s="226"/>
      <c r="C649" s="158" t="s">
        <v>1101</v>
      </c>
      <c r="D649" s="147" t="s">
        <v>1102</v>
      </c>
      <c r="E649" s="147">
        <f>+F649+G649</f>
        <v>1</v>
      </c>
      <c r="F649" s="147"/>
      <c r="G649" s="147">
        <v>1</v>
      </c>
      <c r="H649" s="147"/>
    </row>
    <row r="650" spans="1:8" ht="19.5" customHeight="1" x14ac:dyDescent="0.25">
      <c r="A650" s="226"/>
      <c r="B650" s="226"/>
      <c r="C650" s="105" t="s">
        <v>1097</v>
      </c>
      <c r="D650" s="147"/>
      <c r="E650" s="147">
        <f t="shared" ref="E650:E694" si="38">+F650+G650</f>
        <v>0</v>
      </c>
      <c r="F650" s="147"/>
      <c r="G650" s="147"/>
      <c r="H650" s="147"/>
    </row>
    <row r="651" spans="1:8" ht="19.5" customHeight="1" x14ac:dyDescent="0.25">
      <c r="A651" s="226"/>
      <c r="B651" s="226"/>
      <c r="C651" s="147" t="s">
        <v>184</v>
      </c>
      <c r="D651" s="147" t="s">
        <v>1103</v>
      </c>
      <c r="E651" s="147">
        <f t="shared" si="38"/>
        <v>1</v>
      </c>
      <c r="F651" s="147"/>
      <c r="G651" s="147">
        <v>1</v>
      </c>
      <c r="H651" s="147"/>
    </row>
    <row r="652" spans="1:8" ht="19.5" customHeight="1" x14ac:dyDescent="0.25">
      <c r="A652" s="226"/>
      <c r="B652" s="226"/>
      <c r="C652" s="147" t="s">
        <v>1104</v>
      </c>
      <c r="D652" s="147" t="s">
        <v>1105</v>
      </c>
      <c r="E652" s="147">
        <f t="shared" si="38"/>
        <v>1</v>
      </c>
      <c r="F652" s="147"/>
      <c r="G652" s="147">
        <v>1</v>
      </c>
      <c r="H652" s="147"/>
    </row>
    <row r="653" spans="1:8" ht="19.5" customHeight="1" x14ac:dyDescent="0.25">
      <c r="A653" s="226"/>
      <c r="B653" s="226"/>
      <c r="C653" s="147" t="s">
        <v>1106</v>
      </c>
      <c r="D653" s="147" t="s">
        <v>1107</v>
      </c>
      <c r="E653" s="147">
        <f t="shared" si="38"/>
        <v>1</v>
      </c>
      <c r="F653" s="147"/>
      <c r="G653" s="147">
        <v>1</v>
      </c>
      <c r="H653" s="147"/>
    </row>
    <row r="654" spans="1:8" ht="19.5" customHeight="1" x14ac:dyDescent="0.25">
      <c r="A654" s="226"/>
      <c r="B654" s="226"/>
      <c r="C654" s="147" t="s">
        <v>1106</v>
      </c>
      <c r="D654" s="147" t="s">
        <v>1108</v>
      </c>
      <c r="E654" s="147">
        <f t="shared" si="38"/>
        <v>1</v>
      </c>
      <c r="F654" s="147"/>
      <c r="G654" s="147">
        <v>1</v>
      </c>
      <c r="H654" s="147"/>
    </row>
    <row r="655" spans="1:8" ht="19.5" customHeight="1" x14ac:dyDescent="0.25">
      <c r="A655" s="226"/>
      <c r="B655" s="226"/>
      <c r="C655" s="147" t="s">
        <v>1109</v>
      </c>
      <c r="D655" s="147" t="s">
        <v>1110</v>
      </c>
      <c r="E655" s="147">
        <f t="shared" si="38"/>
        <v>1</v>
      </c>
      <c r="F655" s="147"/>
      <c r="G655" s="147">
        <v>1</v>
      </c>
      <c r="H655" s="147"/>
    </row>
    <row r="656" spans="1:8" ht="19.5" customHeight="1" x14ac:dyDescent="0.25">
      <c r="A656" s="218"/>
      <c r="B656" s="218"/>
      <c r="C656" s="147" t="s">
        <v>1111</v>
      </c>
      <c r="D656" s="147" t="s">
        <v>1112</v>
      </c>
      <c r="E656" s="147">
        <f t="shared" si="38"/>
        <v>1</v>
      </c>
      <c r="F656" s="147"/>
      <c r="G656" s="147">
        <v>1</v>
      </c>
      <c r="H656" s="147"/>
    </row>
    <row r="657" spans="1:8" ht="19.5" customHeight="1" x14ac:dyDescent="0.25">
      <c r="A657" s="224" t="s">
        <v>63</v>
      </c>
      <c r="B657" s="225"/>
      <c r="C657" s="148">
        <v>9</v>
      </c>
      <c r="D657" s="148">
        <v>11</v>
      </c>
      <c r="E657" s="148">
        <f>SUM(E645:E656)</f>
        <v>11</v>
      </c>
      <c r="F657" s="148">
        <f>SUM(F645:F656)</f>
        <v>0</v>
      </c>
      <c r="G657" s="148">
        <f>SUM(G645:G656)</f>
        <v>11</v>
      </c>
      <c r="H657" s="147"/>
    </row>
    <row r="658" spans="1:8" ht="19.5" customHeight="1" x14ac:dyDescent="0.25">
      <c r="A658" s="217">
        <v>4</v>
      </c>
      <c r="B658" s="217" t="s">
        <v>1113</v>
      </c>
      <c r="C658" s="147" t="s">
        <v>1114</v>
      </c>
      <c r="D658" s="147" t="s">
        <v>1115</v>
      </c>
      <c r="E658" s="147">
        <f t="shared" si="38"/>
        <v>1</v>
      </c>
      <c r="F658" s="147"/>
      <c r="G658" s="147">
        <v>1</v>
      </c>
      <c r="H658" s="147"/>
    </row>
    <row r="659" spans="1:8" ht="19.5" customHeight="1" x14ac:dyDescent="0.25">
      <c r="A659" s="226"/>
      <c r="B659" s="226"/>
      <c r="C659" s="147" t="s">
        <v>1116</v>
      </c>
      <c r="D659" s="102" t="s">
        <v>1117</v>
      </c>
      <c r="E659" s="147">
        <f t="shared" si="38"/>
        <v>1</v>
      </c>
      <c r="F659" s="147"/>
      <c r="G659" s="147">
        <v>1</v>
      </c>
      <c r="H659" s="147"/>
    </row>
    <row r="660" spans="1:8" ht="19.5" customHeight="1" x14ac:dyDescent="0.25">
      <c r="A660" s="226"/>
      <c r="B660" s="226"/>
      <c r="C660" s="102" t="s">
        <v>1118</v>
      </c>
      <c r="D660" s="102" t="s">
        <v>1119</v>
      </c>
      <c r="E660" s="147">
        <f t="shared" si="38"/>
        <v>1</v>
      </c>
      <c r="F660" s="147"/>
      <c r="G660" s="147">
        <v>1</v>
      </c>
      <c r="H660" s="147"/>
    </row>
    <row r="661" spans="1:8" ht="19.5" customHeight="1" x14ac:dyDescent="0.25">
      <c r="A661" s="226"/>
      <c r="B661" s="226"/>
      <c r="C661" s="147" t="s">
        <v>1120</v>
      </c>
      <c r="D661" s="157" t="s">
        <v>1121</v>
      </c>
      <c r="E661" s="147">
        <f t="shared" si="38"/>
        <v>1</v>
      </c>
      <c r="F661" s="147"/>
      <c r="G661" s="147">
        <v>1</v>
      </c>
      <c r="H661" s="147"/>
    </row>
    <row r="662" spans="1:8" ht="19.5" customHeight="1" x14ac:dyDescent="0.25">
      <c r="A662" s="226"/>
      <c r="B662" s="226"/>
      <c r="C662" s="147" t="s">
        <v>112</v>
      </c>
      <c r="D662" s="102" t="s">
        <v>1122</v>
      </c>
      <c r="E662" s="147">
        <f t="shared" si="38"/>
        <v>1</v>
      </c>
      <c r="F662" s="147"/>
      <c r="G662" s="147">
        <v>1</v>
      </c>
      <c r="H662" s="147"/>
    </row>
    <row r="663" spans="1:8" ht="19.5" customHeight="1" x14ac:dyDescent="0.25">
      <c r="A663" s="226"/>
      <c r="B663" s="226"/>
      <c r="C663" s="147" t="s">
        <v>112</v>
      </c>
      <c r="D663" s="102" t="s">
        <v>1123</v>
      </c>
      <c r="E663" s="147">
        <f t="shared" si="38"/>
        <v>1</v>
      </c>
      <c r="F663" s="147"/>
      <c r="G663" s="147">
        <v>1</v>
      </c>
      <c r="H663" s="147"/>
    </row>
    <row r="664" spans="1:8" ht="19.5" customHeight="1" x14ac:dyDescent="0.25">
      <c r="A664" s="226"/>
      <c r="B664" s="226"/>
      <c r="C664" s="147" t="s">
        <v>112</v>
      </c>
      <c r="D664" s="102" t="s">
        <v>1124</v>
      </c>
      <c r="E664" s="147">
        <f t="shared" si="38"/>
        <v>1</v>
      </c>
      <c r="F664" s="147"/>
      <c r="G664" s="147">
        <v>1</v>
      </c>
      <c r="H664" s="147"/>
    </row>
    <row r="665" spans="1:8" ht="19.5" customHeight="1" x14ac:dyDescent="0.25">
      <c r="A665" s="226"/>
      <c r="B665" s="226"/>
      <c r="C665" s="147" t="s">
        <v>112</v>
      </c>
      <c r="D665" s="102" t="s">
        <v>1125</v>
      </c>
      <c r="E665" s="147">
        <f t="shared" si="38"/>
        <v>1</v>
      </c>
      <c r="F665" s="147"/>
      <c r="G665" s="147">
        <v>1</v>
      </c>
      <c r="H665" s="147"/>
    </row>
    <row r="666" spans="1:8" ht="19.5" customHeight="1" x14ac:dyDescent="0.25">
      <c r="A666" s="226"/>
      <c r="B666" s="226"/>
      <c r="C666" s="147" t="s">
        <v>112</v>
      </c>
      <c r="D666" s="157" t="s">
        <v>1126</v>
      </c>
      <c r="E666" s="147">
        <f t="shared" si="38"/>
        <v>1</v>
      </c>
      <c r="F666" s="147"/>
      <c r="G666" s="147">
        <v>1</v>
      </c>
      <c r="H666" s="147"/>
    </row>
    <row r="667" spans="1:8" ht="19.5" customHeight="1" x14ac:dyDescent="0.25">
      <c r="A667" s="226"/>
      <c r="B667" s="226"/>
      <c r="C667" s="147" t="s">
        <v>112</v>
      </c>
      <c r="D667" s="157" t="s">
        <v>1127</v>
      </c>
      <c r="E667" s="147">
        <f t="shared" si="38"/>
        <v>1</v>
      </c>
      <c r="F667" s="147"/>
      <c r="G667" s="147">
        <v>1</v>
      </c>
      <c r="H667" s="147"/>
    </row>
    <row r="668" spans="1:8" ht="19.5" customHeight="1" x14ac:dyDescent="0.25">
      <c r="A668" s="226"/>
      <c r="B668" s="226"/>
      <c r="C668" s="147" t="s">
        <v>112</v>
      </c>
      <c r="D668" s="157" t="s">
        <v>1128</v>
      </c>
      <c r="E668" s="147">
        <f t="shared" si="38"/>
        <v>1</v>
      </c>
      <c r="F668" s="147"/>
      <c r="G668" s="147">
        <v>1</v>
      </c>
      <c r="H668" s="147"/>
    </row>
    <row r="669" spans="1:8" ht="19.5" customHeight="1" x14ac:dyDescent="0.25">
      <c r="A669" s="226"/>
      <c r="B669" s="226"/>
      <c r="C669" s="227" t="s">
        <v>1129</v>
      </c>
      <c r="D669" s="147" t="s">
        <v>1130</v>
      </c>
      <c r="E669" s="147">
        <f t="shared" si="38"/>
        <v>1</v>
      </c>
      <c r="F669" s="147"/>
      <c r="G669" s="147">
        <v>1</v>
      </c>
      <c r="H669" s="147"/>
    </row>
    <row r="670" spans="1:8" ht="19.5" customHeight="1" x14ac:dyDescent="0.25">
      <c r="A670" s="226"/>
      <c r="B670" s="226"/>
      <c r="C670" s="227"/>
      <c r="D670" s="147" t="s">
        <v>1131</v>
      </c>
      <c r="E670" s="147">
        <f t="shared" si="38"/>
        <v>1</v>
      </c>
      <c r="F670" s="147"/>
      <c r="G670" s="147">
        <v>1</v>
      </c>
      <c r="H670" s="147"/>
    </row>
    <row r="671" spans="1:8" ht="19.5" customHeight="1" x14ac:dyDescent="0.25">
      <c r="A671" s="226"/>
      <c r="B671" s="226"/>
      <c r="C671" s="147" t="s">
        <v>1132</v>
      </c>
      <c r="D671" s="145" t="s">
        <v>1133</v>
      </c>
      <c r="E671" s="147">
        <f t="shared" si="38"/>
        <v>1</v>
      </c>
      <c r="F671" s="147"/>
      <c r="G671" s="147">
        <v>1</v>
      </c>
      <c r="H671" s="147"/>
    </row>
    <row r="672" spans="1:8" ht="19.5" customHeight="1" x14ac:dyDescent="0.25">
      <c r="A672" s="226"/>
      <c r="B672" s="226"/>
      <c r="C672" s="147" t="s">
        <v>1134</v>
      </c>
      <c r="D672" s="147" t="s">
        <v>1135</v>
      </c>
      <c r="E672" s="147">
        <f t="shared" si="38"/>
        <v>1</v>
      </c>
      <c r="F672" s="147"/>
      <c r="G672" s="147">
        <v>1</v>
      </c>
      <c r="H672" s="147"/>
    </row>
    <row r="673" spans="1:8" ht="19.5" customHeight="1" x14ac:dyDescent="0.25">
      <c r="A673" s="226"/>
      <c r="B673" s="226"/>
      <c r="C673" s="147" t="s">
        <v>1134</v>
      </c>
      <c r="D673" s="147" t="s">
        <v>1136</v>
      </c>
      <c r="E673" s="147">
        <f t="shared" si="38"/>
        <v>1</v>
      </c>
      <c r="F673" s="147"/>
      <c r="G673" s="147">
        <v>1</v>
      </c>
      <c r="H673" s="147"/>
    </row>
    <row r="674" spans="1:8" ht="19.5" customHeight="1" x14ac:dyDescent="0.25">
      <c r="A674" s="226"/>
      <c r="B674" s="226"/>
      <c r="C674" s="147" t="s">
        <v>1134</v>
      </c>
      <c r="D674" s="147" t="s">
        <v>1137</v>
      </c>
      <c r="E674" s="147">
        <f t="shared" si="38"/>
        <v>1</v>
      </c>
      <c r="F674" s="147"/>
      <c r="G674" s="147">
        <v>1</v>
      </c>
      <c r="H674" s="147"/>
    </row>
    <row r="675" spans="1:8" ht="19.5" customHeight="1" x14ac:dyDescent="0.25">
      <c r="A675" s="226"/>
      <c r="B675" s="226"/>
      <c r="C675" s="147" t="s">
        <v>1134</v>
      </c>
      <c r="D675" s="147" t="s">
        <v>1138</v>
      </c>
      <c r="E675" s="147">
        <f t="shared" si="38"/>
        <v>1</v>
      </c>
      <c r="F675" s="147"/>
      <c r="G675" s="147">
        <v>1</v>
      </c>
      <c r="H675" s="147"/>
    </row>
    <row r="676" spans="1:8" ht="19.5" customHeight="1" x14ac:dyDescent="0.25">
      <c r="A676" s="226"/>
      <c r="B676" s="226"/>
      <c r="C676" s="147" t="s">
        <v>1134</v>
      </c>
      <c r="D676" s="147" t="s">
        <v>1139</v>
      </c>
      <c r="E676" s="147">
        <f t="shared" si="38"/>
        <v>1</v>
      </c>
      <c r="F676" s="147"/>
      <c r="G676" s="147">
        <v>1</v>
      </c>
      <c r="H676" s="147"/>
    </row>
    <row r="677" spans="1:8" ht="19.5" customHeight="1" x14ac:dyDescent="0.25">
      <c r="A677" s="226"/>
      <c r="B677" s="226"/>
      <c r="C677" s="147" t="s">
        <v>1140</v>
      </c>
      <c r="D677" s="145" t="s">
        <v>1141</v>
      </c>
      <c r="E677" s="147">
        <f t="shared" si="38"/>
        <v>1</v>
      </c>
      <c r="F677" s="147"/>
      <c r="G677" s="147">
        <v>1</v>
      </c>
      <c r="H677" s="147"/>
    </row>
    <row r="678" spans="1:8" ht="19.5" customHeight="1" x14ac:dyDescent="0.25">
      <c r="A678" s="226"/>
      <c r="B678" s="226"/>
      <c r="C678" s="147" t="s">
        <v>1142</v>
      </c>
      <c r="D678" s="147" t="s">
        <v>1143</v>
      </c>
      <c r="E678" s="147">
        <f t="shared" si="38"/>
        <v>1</v>
      </c>
      <c r="F678" s="147"/>
      <c r="G678" s="147">
        <v>1</v>
      </c>
      <c r="H678" s="147"/>
    </row>
    <row r="679" spans="1:8" ht="19.5" customHeight="1" x14ac:dyDescent="0.25">
      <c r="A679" s="226"/>
      <c r="B679" s="226"/>
      <c r="C679" s="147" t="s">
        <v>1144</v>
      </c>
      <c r="D679" s="147" t="s">
        <v>1145</v>
      </c>
      <c r="E679" s="147">
        <f t="shared" si="38"/>
        <v>1</v>
      </c>
      <c r="F679" s="147"/>
      <c r="G679" s="147">
        <v>1</v>
      </c>
      <c r="H679" s="147"/>
    </row>
    <row r="680" spans="1:8" ht="19.5" customHeight="1" x14ac:dyDescent="0.25">
      <c r="A680" s="226"/>
      <c r="B680" s="226"/>
      <c r="C680" s="147" t="s">
        <v>1146</v>
      </c>
      <c r="D680" s="147" t="s">
        <v>1147</v>
      </c>
      <c r="E680" s="147">
        <f t="shared" si="38"/>
        <v>1</v>
      </c>
      <c r="F680" s="147"/>
      <c r="G680" s="147">
        <v>1</v>
      </c>
      <c r="H680" s="147"/>
    </row>
    <row r="681" spans="1:8" ht="19.5" customHeight="1" x14ac:dyDescent="0.25">
      <c r="A681" s="226"/>
      <c r="B681" s="226"/>
      <c r="C681" s="147" t="s">
        <v>1146</v>
      </c>
      <c r="D681" s="147" t="s">
        <v>1148</v>
      </c>
      <c r="E681" s="147">
        <f t="shared" si="38"/>
        <v>1</v>
      </c>
      <c r="F681" s="147"/>
      <c r="G681" s="147">
        <v>1</v>
      </c>
      <c r="H681" s="147"/>
    </row>
    <row r="682" spans="1:8" ht="19.5" customHeight="1" x14ac:dyDescent="0.25">
      <c r="A682" s="226"/>
      <c r="B682" s="226"/>
      <c r="C682" s="147" t="s">
        <v>1146</v>
      </c>
      <c r="D682" s="147" t="s">
        <v>1149</v>
      </c>
      <c r="E682" s="147">
        <f t="shared" si="38"/>
        <v>1</v>
      </c>
      <c r="F682" s="147"/>
      <c r="G682" s="147">
        <v>1</v>
      </c>
      <c r="H682" s="147"/>
    </row>
    <row r="683" spans="1:8" ht="19.5" customHeight="1" x14ac:dyDescent="0.25">
      <c r="A683" s="226"/>
      <c r="B683" s="226"/>
      <c r="C683" s="147" t="s">
        <v>1146</v>
      </c>
      <c r="D683" s="147" t="s">
        <v>1150</v>
      </c>
      <c r="E683" s="147">
        <f t="shared" si="38"/>
        <v>1</v>
      </c>
      <c r="F683" s="147"/>
      <c r="G683" s="147">
        <v>1</v>
      </c>
      <c r="H683" s="147"/>
    </row>
    <row r="684" spans="1:8" ht="19.5" customHeight="1" x14ac:dyDescent="0.25">
      <c r="A684" s="226"/>
      <c r="B684" s="226"/>
      <c r="C684" s="147" t="s">
        <v>1146</v>
      </c>
      <c r="D684" s="147" t="s">
        <v>1151</v>
      </c>
      <c r="E684" s="147">
        <f t="shared" si="38"/>
        <v>1</v>
      </c>
      <c r="F684" s="147"/>
      <c r="G684" s="147">
        <v>1</v>
      </c>
      <c r="H684" s="147"/>
    </row>
    <row r="685" spans="1:8" ht="19.5" customHeight="1" x14ac:dyDescent="0.25">
      <c r="A685" s="226"/>
      <c r="B685" s="226"/>
      <c r="C685" s="147" t="s">
        <v>1152</v>
      </c>
      <c r="D685" s="147" t="s">
        <v>1153</v>
      </c>
      <c r="E685" s="147">
        <f t="shared" si="38"/>
        <v>1</v>
      </c>
      <c r="F685" s="147"/>
      <c r="G685" s="147">
        <v>1</v>
      </c>
      <c r="H685" s="147"/>
    </row>
    <row r="686" spans="1:8" ht="19.5" customHeight="1" x14ac:dyDescent="0.25">
      <c r="A686" s="226"/>
      <c r="B686" s="226"/>
      <c r="C686" s="147" t="s">
        <v>1152</v>
      </c>
      <c r="D686" s="147" t="s">
        <v>1154</v>
      </c>
      <c r="E686" s="147">
        <f t="shared" si="38"/>
        <v>1</v>
      </c>
      <c r="F686" s="147"/>
      <c r="G686" s="147">
        <v>1</v>
      </c>
      <c r="H686" s="147"/>
    </row>
    <row r="687" spans="1:8" ht="19.5" customHeight="1" x14ac:dyDescent="0.25">
      <c r="A687" s="226"/>
      <c r="B687" s="226"/>
      <c r="C687" s="147" t="s">
        <v>1156</v>
      </c>
      <c r="D687" s="147" t="s">
        <v>1157</v>
      </c>
      <c r="E687" s="147"/>
      <c r="F687" s="147"/>
      <c r="G687" s="147"/>
      <c r="H687" s="147"/>
    </row>
    <row r="688" spans="1:8" ht="19.5" customHeight="1" x14ac:dyDescent="0.25">
      <c r="A688" s="226"/>
      <c r="B688" s="226"/>
      <c r="C688" s="147" t="s">
        <v>1155</v>
      </c>
      <c r="D688" s="147" t="s">
        <v>1158</v>
      </c>
      <c r="E688" s="147">
        <f t="shared" si="38"/>
        <v>1</v>
      </c>
      <c r="F688" s="147"/>
      <c r="G688" s="147">
        <v>1</v>
      </c>
      <c r="H688" s="147"/>
    </row>
    <row r="689" spans="1:8" ht="19.5" customHeight="1" x14ac:dyDescent="0.25">
      <c r="A689" s="218"/>
      <c r="B689" s="218"/>
      <c r="C689" s="147" t="s">
        <v>1155</v>
      </c>
      <c r="D689" s="147" t="s">
        <v>1159</v>
      </c>
      <c r="E689" s="147">
        <f t="shared" si="38"/>
        <v>1</v>
      </c>
      <c r="F689" s="147"/>
      <c r="G689" s="147">
        <v>1</v>
      </c>
      <c r="H689" s="147"/>
    </row>
    <row r="690" spans="1:8" ht="19.5" customHeight="1" x14ac:dyDescent="0.25">
      <c r="A690" s="224" t="s">
        <v>63</v>
      </c>
      <c r="B690" s="225"/>
      <c r="C690" s="148">
        <v>11</v>
      </c>
      <c r="D690" s="148">
        <v>31</v>
      </c>
      <c r="E690" s="148">
        <f>SUM(E658:E689)</f>
        <v>31</v>
      </c>
      <c r="F690" s="148">
        <f>SUM(F658:F689)</f>
        <v>0</v>
      </c>
      <c r="G690" s="148">
        <f>SUM(G658:G689)</f>
        <v>31</v>
      </c>
      <c r="H690" s="147"/>
    </row>
    <row r="691" spans="1:8" ht="19.5" customHeight="1" x14ac:dyDescent="0.25">
      <c r="A691" s="217">
        <v>5</v>
      </c>
      <c r="B691" s="217" t="s">
        <v>1160</v>
      </c>
      <c r="C691" s="147" t="s">
        <v>1114</v>
      </c>
      <c r="D691" s="157" t="s">
        <v>1161</v>
      </c>
      <c r="E691" s="147">
        <f t="shared" si="38"/>
        <v>1</v>
      </c>
      <c r="F691" s="147"/>
      <c r="G691" s="147">
        <v>1</v>
      </c>
      <c r="H691" s="147"/>
    </row>
    <row r="692" spans="1:8" ht="19.5" customHeight="1" x14ac:dyDescent="0.25">
      <c r="A692" s="226"/>
      <c r="B692" s="226"/>
      <c r="C692" s="155" t="s">
        <v>1162</v>
      </c>
      <c r="D692" s="157" t="s">
        <v>1163</v>
      </c>
      <c r="E692" s="147">
        <f t="shared" si="38"/>
        <v>1</v>
      </c>
      <c r="F692" s="147"/>
      <c r="G692" s="147">
        <v>1</v>
      </c>
      <c r="H692" s="147"/>
    </row>
    <row r="693" spans="1:8" ht="19.5" customHeight="1" x14ac:dyDescent="0.25">
      <c r="A693" s="226"/>
      <c r="B693" s="226"/>
      <c r="C693" s="155" t="s">
        <v>1164</v>
      </c>
      <c r="D693" s="157" t="s">
        <v>1165</v>
      </c>
      <c r="E693" s="147">
        <f t="shared" si="38"/>
        <v>1</v>
      </c>
      <c r="F693" s="147"/>
      <c r="G693" s="147">
        <v>1</v>
      </c>
      <c r="H693" s="147"/>
    </row>
    <row r="694" spans="1:8" ht="19.5" customHeight="1" x14ac:dyDescent="0.25">
      <c r="A694" s="226"/>
      <c r="B694" s="226"/>
      <c r="C694" s="155" t="s">
        <v>1166</v>
      </c>
      <c r="D694" s="157" t="s">
        <v>1167</v>
      </c>
      <c r="E694" s="147">
        <f t="shared" si="38"/>
        <v>1</v>
      </c>
      <c r="F694" s="147"/>
      <c r="G694" s="147">
        <v>1</v>
      </c>
      <c r="H694" s="147"/>
    </row>
    <row r="695" spans="1:8" ht="19.5" customHeight="1" x14ac:dyDescent="0.25">
      <c r="A695" s="226"/>
      <c r="B695" s="226"/>
      <c r="C695" s="147" t="s">
        <v>1168</v>
      </c>
      <c r="D695" s="157" t="s">
        <v>1169</v>
      </c>
      <c r="E695" s="147">
        <f t="shared" ref="E695:E704" si="39">+F695+G695</f>
        <v>1</v>
      </c>
      <c r="F695" s="147"/>
      <c r="G695" s="147">
        <v>1</v>
      </c>
      <c r="H695" s="147"/>
    </row>
    <row r="696" spans="1:8" ht="19.5" customHeight="1" x14ac:dyDescent="0.25">
      <c r="A696" s="226"/>
      <c r="B696" s="226"/>
      <c r="C696" s="147" t="s">
        <v>1168</v>
      </c>
      <c r="D696" s="157" t="s">
        <v>1170</v>
      </c>
      <c r="E696" s="147">
        <f t="shared" si="39"/>
        <v>1</v>
      </c>
      <c r="F696" s="147"/>
      <c r="G696" s="147">
        <v>1</v>
      </c>
      <c r="H696" s="147"/>
    </row>
    <row r="697" spans="1:8" ht="19.5" customHeight="1" x14ac:dyDescent="0.25">
      <c r="A697" s="226"/>
      <c r="B697" s="226"/>
      <c r="C697" s="147" t="s">
        <v>1171</v>
      </c>
      <c r="D697" s="157" t="s">
        <v>1172</v>
      </c>
      <c r="E697" s="147">
        <f t="shared" si="39"/>
        <v>1</v>
      </c>
      <c r="F697" s="147"/>
      <c r="G697" s="147">
        <v>1</v>
      </c>
      <c r="H697" s="147"/>
    </row>
    <row r="698" spans="1:8" ht="19.5" customHeight="1" x14ac:dyDescent="0.25">
      <c r="A698" s="226"/>
      <c r="B698" s="226"/>
      <c r="C698" s="147" t="s">
        <v>1171</v>
      </c>
      <c r="D698" s="157" t="s">
        <v>1173</v>
      </c>
      <c r="E698" s="147">
        <f t="shared" si="39"/>
        <v>1</v>
      </c>
      <c r="F698" s="147"/>
      <c r="G698" s="147">
        <v>1</v>
      </c>
      <c r="H698" s="147"/>
    </row>
    <row r="699" spans="1:8" ht="19.5" customHeight="1" x14ac:dyDescent="0.25">
      <c r="A699" s="226"/>
      <c r="B699" s="226"/>
      <c r="C699" s="147" t="s">
        <v>1174</v>
      </c>
      <c r="D699" s="157" t="s">
        <v>1175</v>
      </c>
      <c r="E699" s="147">
        <f t="shared" si="39"/>
        <v>1</v>
      </c>
      <c r="F699" s="147"/>
      <c r="G699" s="147">
        <v>1</v>
      </c>
      <c r="H699" s="147"/>
    </row>
    <row r="700" spans="1:8" ht="19.5" customHeight="1" x14ac:dyDescent="0.25">
      <c r="A700" s="226"/>
      <c r="B700" s="226"/>
      <c r="C700" s="147" t="s">
        <v>167</v>
      </c>
      <c r="D700" s="147" t="s">
        <v>1176</v>
      </c>
      <c r="E700" s="147">
        <f t="shared" si="39"/>
        <v>1</v>
      </c>
      <c r="F700" s="147"/>
      <c r="G700" s="147">
        <v>1</v>
      </c>
      <c r="H700" s="147"/>
    </row>
    <row r="701" spans="1:8" ht="19.5" customHeight="1" x14ac:dyDescent="0.25">
      <c r="A701" s="217">
        <v>5</v>
      </c>
      <c r="B701" s="217" t="s">
        <v>1160</v>
      </c>
      <c r="C701" s="155" t="s">
        <v>119</v>
      </c>
      <c r="D701" s="157" t="s">
        <v>1177</v>
      </c>
      <c r="E701" s="147">
        <f t="shared" si="39"/>
        <v>1</v>
      </c>
      <c r="F701" s="147"/>
      <c r="G701" s="147">
        <v>1</v>
      </c>
      <c r="H701" s="147"/>
    </row>
    <row r="702" spans="1:8" ht="19.5" customHeight="1" x14ac:dyDescent="0.25">
      <c r="A702" s="226"/>
      <c r="B702" s="226"/>
      <c r="C702" s="155" t="s">
        <v>1178</v>
      </c>
      <c r="D702" s="157" t="s">
        <v>1179</v>
      </c>
      <c r="E702" s="147">
        <f t="shared" si="39"/>
        <v>1</v>
      </c>
      <c r="F702" s="147"/>
      <c r="G702" s="147">
        <v>1</v>
      </c>
      <c r="H702" s="147"/>
    </row>
    <row r="703" spans="1:8" ht="19.5" customHeight="1" x14ac:dyDescent="0.25">
      <c r="A703" s="226"/>
      <c r="B703" s="226"/>
      <c r="C703" s="155" t="s">
        <v>1180</v>
      </c>
      <c r="D703" s="157" t="s">
        <v>1181</v>
      </c>
      <c r="E703" s="147">
        <f t="shared" si="39"/>
        <v>1</v>
      </c>
      <c r="F703" s="147"/>
      <c r="G703" s="147">
        <v>1</v>
      </c>
      <c r="H703" s="147"/>
    </row>
    <row r="704" spans="1:8" ht="19.5" customHeight="1" x14ac:dyDescent="0.25">
      <c r="A704" s="218"/>
      <c r="B704" s="218"/>
      <c r="C704" s="147" t="s">
        <v>1182</v>
      </c>
      <c r="D704" s="157" t="s">
        <v>1183</v>
      </c>
      <c r="E704" s="147">
        <f t="shared" si="39"/>
        <v>1</v>
      </c>
      <c r="F704" s="147"/>
      <c r="G704" s="147">
        <v>1</v>
      </c>
      <c r="H704" s="147"/>
    </row>
    <row r="705" spans="1:8" ht="19.5" customHeight="1" x14ac:dyDescent="0.25">
      <c r="A705" s="224" t="s">
        <v>63</v>
      </c>
      <c r="B705" s="225"/>
      <c r="C705" s="148">
        <v>9</v>
      </c>
      <c r="D705" s="148">
        <v>14</v>
      </c>
      <c r="E705" s="148">
        <f>SUM(E691:E704)</f>
        <v>14</v>
      </c>
      <c r="F705" s="148">
        <f>SUM(F691:F704)</f>
        <v>0</v>
      </c>
      <c r="G705" s="148">
        <f>SUM(G691:G704)</f>
        <v>14</v>
      </c>
      <c r="H705" s="147"/>
    </row>
    <row r="706" spans="1:8" ht="19.5" customHeight="1" x14ac:dyDescent="0.25">
      <c r="A706" s="241">
        <v>7</v>
      </c>
      <c r="B706" s="243" t="s">
        <v>1184</v>
      </c>
      <c r="C706" s="147" t="s">
        <v>602</v>
      </c>
      <c r="D706" s="102" t="s">
        <v>1185</v>
      </c>
      <c r="E706" s="147">
        <v>1</v>
      </c>
      <c r="F706" s="147">
        <v>1</v>
      </c>
      <c r="G706" s="148"/>
      <c r="H706" s="147"/>
    </row>
    <row r="707" spans="1:8" ht="19.5" customHeight="1" x14ac:dyDescent="0.25">
      <c r="A707" s="213"/>
      <c r="B707" s="244"/>
      <c r="C707" s="147" t="s">
        <v>602</v>
      </c>
      <c r="D707" s="102" t="s">
        <v>1186</v>
      </c>
      <c r="E707" s="147">
        <v>1</v>
      </c>
      <c r="F707" s="147"/>
      <c r="G707" s="148">
        <v>1</v>
      </c>
      <c r="H707" s="147"/>
    </row>
    <row r="708" spans="1:8" ht="19.5" customHeight="1" x14ac:dyDescent="0.25">
      <c r="A708" s="242"/>
      <c r="B708" s="245"/>
      <c r="C708" s="123" t="s">
        <v>65</v>
      </c>
      <c r="D708" s="102" t="s">
        <v>1187</v>
      </c>
      <c r="E708" s="147">
        <v>1</v>
      </c>
      <c r="F708" s="147"/>
      <c r="G708" s="147">
        <v>1</v>
      </c>
      <c r="H708" s="147"/>
    </row>
    <row r="709" spans="1:8" ht="19.5" customHeight="1" x14ac:dyDescent="0.25">
      <c r="A709" s="224" t="s">
        <v>63</v>
      </c>
      <c r="B709" s="225"/>
      <c r="C709" s="148">
        <v>2</v>
      </c>
      <c r="D709" s="148">
        <v>3</v>
      </c>
      <c r="E709" s="148">
        <f>SUM(E706:E708)</f>
        <v>3</v>
      </c>
      <c r="F709" s="148">
        <f>SUM(F706:F708)</f>
        <v>1</v>
      </c>
      <c r="G709" s="148">
        <f>SUM(G706:G708)</f>
        <v>2</v>
      </c>
      <c r="H709" s="147"/>
    </row>
    <row r="710" spans="1:8" ht="19.5" customHeight="1" x14ac:dyDescent="0.25">
      <c r="A710" s="224" t="s">
        <v>222</v>
      </c>
      <c r="B710" s="225"/>
      <c r="C710" s="148">
        <f>+C709+C705+C690+C657+C644+C639</f>
        <v>44</v>
      </c>
      <c r="D710" s="148">
        <f t="shared" ref="D710:H710" si="40">+D709+D705+D690+D657+D644+D639</f>
        <v>88</v>
      </c>
      <c r="E710" s="148">
        <f t="shared" si="40"/>
        <v>88</v>
      </c>
      <c r="F710" s="148">
        <f t="shared" si="40"/>
        <v>1</v>
      </c>
      <c r="G710" s="148">
        <f t="shared" si="40"/>
        <v>87</v>
      </c>
      <c r="H710" s="148">
        <f t="shared" si="40"/>
        <v>0</v>
      </c>
    </row>
    <row r="712" spans="1:8" ht="15.75" x14ac:dyDescent="0.25">
      <c r="A712" s="294" t="s">
        <v>1188</v>
      </c>
      <c r="B712" s="294"/>
      <c r="C712" s="294"/>
      <c r="D712" s="294"/>
      <c r="E712" s="294"/>
      <c r="F712" s="294"/>
      <c r="G712" s="294"/>
      <c r="H712" s="294"/>
    </row>
    <row r="713" spans="1:8" ht="19.5" customHeight="1" x14ac:dyDescent="0.25">
      <c r="A713" s="215" t="s">
        <v>0</v>
      </c>
      <c r="B713" s="246" t="s">
        <v>1</v>
      </c>
      <c r="C713" s="215" t="s">
        <v>378</v>
      </c>
      <c r="D713" s="215"/>
      <c r="E713" s="215"/>
      <c r="F713" s="215"/>
      <c r="G713" s="215"/>
      <c r="H713" s="215"/>
    </row>
    <row r="714" spans="1:8" ht="24.75" customHeight="1" x14ac:dyDescent="0.25">
      <c r="A714" s="215"/>
      <c r="B714" s="246"/>
      <c r="C714" s="215" t="s">
        <v>379</v>
      </c>
      <c r="D714" s="215" t="s">
        <v>380</v>
      </c>
      <c r="E714" s="215" t="s">
        <v>635</v>
      </c>
      <c r="F714" s="215" t="s">
        <v>27</v>
      </c>
      <c r="G714" s="215"/>
      <c r="H714" s="215"/>
    </row>
    <row r="715" spans="1:8" ht="80.25" customHeight="1" x14ac:dyDescent="0.25">
      <c r="A715" s="215"/>
      <c r="B715" s="246"/>
      <c r="C715" s="215"/>
      <c r="D715" s="215"/>
      <c r="E715" s="215"/>
      <c r="F715" s="148" t="s">
        <v>636</v>
      </c>
      <c r="G715" s="148" t="s">
        <v>637</v>
      </c>
      <c r="H715" s="148" t="s">
        <v>384</v>
      </c>
    </row>
    <row r="716" spans="1:8" ht="19.5" customHeight="1" x14ac:dyDescent="0.25">
      <c r="A716" s="240">
        <v>1</v>
      </c>
      <c r="B716" s="158" t="s">
        <v>1189</v>
      </c>
      <c r="C716" s="147" t="s">
        <v>632</v>
      </c>
      <c r="D716" s="145" t="s">
        <v>1190</v>
      </c>
      <c r="E716" s="147">
        <f>+F716+G716</f>
        <v>1</v>
      </c>
      <c r="F716" s="147"/>
      <c r="G716" s="147">
        <v>1</v>
      </c>
      <c r="H716" s="147"/>
    </row>
    <row r="717" spans="1:8" ht="19.5" customHeight="1" x14ac:dyDescent="0.25">
      <c r="A717" s="240"/>
      <c r="B717" s="152" t="s">
        <v>646</v>
      </c>
      <c r="C717" s="152">
        <v>1</v>
      </c>
      <c r="D717" s="146">
        <v>1</v>
      </c>
      <c r="E717" s="152">
        <f>SUM(E716:E716)</f>
        <v>1</v>
      </c>
      <c r="F717" s="152">
        <f>SUM(F716:F716)</f>
        <v>0</v>
      </c>
      <c r="G717" s="152">
        <f>SUM(G716:G716)</f>
        <v>1</v>
      </c>
      <c r="H717" s="147"/>
    </row>
    <row r="718" spans="1:8" ht="19.5" customHeight="1" x14ac:dyDescent="0.25">
      <c r="A718" s="240">
        <v>2</v>
      </c>
      <c r="B718" s="240" t="s">
        <v>1192</v>
      </c>
      <c r="C718" s="158" t="s">
        <v>1194</v>
      </c>
      <c r="D718" s="145" t="s">
        <v>1195</v>
      </c>
      <c r="E718" s="158">
        <f>+F718+G718</f>
        <v>1</v>
      </c>
      <c r="F718" s="158"/>
      <c r="G718" s="158">
        <v>1</v>
      </c>
      <c r="H718" s="147"/>
    </row>
    <row r="719" spans="1:8" ht="19.5" customHeight="1" x14ac:dyDescent="0.25">
      <c r="A719" s="240"/>
      <c r="B719" s="240"/>
      <c r="C719" s="167" t="s">
        <v>1196</v>
      </c>
      <c r="D719" s="145" t="s">
        <v>1193</v>
      </c>
      <c r="E719" s="158">
        <f>+F719+G719</f>
        <v>1</v>
      </c>
      <c r="F719" s="158"/>
      <c r="G719" s="158">
        <v>1</v>
      </c>
      <c r="H719" s="147"/>
    </row>
    <row r="720" spans="1:8" ht="19.5" customHeight="1" x14ac:dyDescent="0.25">
      <c r="A720" s="240"/>
      <c r="B720" s="152" t="s">
        <v>646</v>
      </c>
      <c r="C720" s="152">
        <v>2</v>
      </c>
      <c r="D720" s="152">
        <v>2</v>
      </c>
      <c r="E720" s="152">
        <f>SUM(E718:E719)</f>
        <v>2</v>
      </c>
      <c r="F720" s="152">
        <f>SUM(F718:F719)</f>
        <v>0</v>
      </c>
      <c r="G720" s="152">
        <f>SUM(G718:G719)</f>
        <v>2</v>
      </c>
      <c r="H720" s="147"/>
    </row>
    <row r="721" spans="1:8" ht="19.5" customHeight="1" x14ac:dyDescent="0.25">
      <c r="A721" s="240">
        <v>3</v>
      </c>
      <c r="B721" s="240" t="s">
        <v>1197</v>
      </c>
      <c r="C721" s="158" t="s">
        <v>1198</v>
      </c>
      <c r="D721" s="145" t="s">
        <v>1199</v>
      </c>
      <c r="E721" s="158">
        <f>+F721+G721</f>
        <v>1</v>
      </c>
      <c r="F721" s="158"/>
      <c r="G721" s="158">
        <v>1</v>
      </c>
      <c r="H721" s="147"/>
    </row>
    <row r="722" spans="1:8" ht="19.5" customHeight="1" x14ac:dyDescent="0.25">
      <c r="A722" s="240"/>
      <c r="B722" s="240"/>
      <c r="C722" s="158" t="s">
        <v>1200</v>
      </c>
      <c r="D722" s="145" t="s">
        <v>1201</v>
      </c>
      <c r="E722" s="158">
        <f>+F722+G722</f>
        <v>1</v>
      </c>
      <c r="F722" s="158"/>
      <c r="G722" s="158">
        <v>1</v>
      </c>
      <c r="H722" s="147"/>
    </row>
    <row r="723" spans="1:8" ht="19.5" customHeight="1" x14ac:dyDescent="0.25">
      <c r="A723" s="240"/>
      <c r="B723" s="152" t="s">
        <v>646</v>
      </c>
      <c r="C723" s="152">
        <v>2</v>
      </c>
      <c r="D723" s="152">
        <v>2</v>
      </c>
      <c r="E723" s="152">
        <f>SUM(E721:E722)</f>
        <v>2</v>
      </c>
      <c r="F723" s="152">
        <f>SUM(F721:F722)</f>
        <v>0</v>
      </c>
      <c r="G723" s="152">
        <f>SUM(G721:G722)</f>
        <v>2</v>
      </c>
      <c r="H723" s="147"/>
    </row>
    <row r="724" spans="1:8" ht="19.5" customHeight="1" x14ac:dyDescent="0.25">
      <c r="A724" s="240">
        <v>4</v>
      </c>
      <c r="B724" s="240" t="s">
        <v>1202</v>
      </c>
      <c r="C724" s="158" t="s">
        <v>1203</v>
      </c>
      <c r="D724" s="145" t="s">
        <v>1204</v>
      </c>
      <c r="E724" s="158">
        <f>+F724+G724</f>
        <v>1</v>
      </c>
      <c r="F724" s="158"/>
      <c r="G724" s="158">
        <v>1</v>
      </c>
      <c r="H724" s="147"/>
    </row>
    <row r="725" spans="1:8" ht="19.5" customHeight="1" x14ac:dyDescent="0.25">
      <c r="A725" s="240"/>
      <c r="B725" s="240"/>
      <c r="C725" s="158" t="s">
        <v>1205</v>
      </c>
      <c r="D725" s="145" t="s">
        <v>1206</v>
      </c>
      <c r="E725" s="158">
        <f>+F725+G725</f>
        <v>1</v>
      </c>
      <c r="F725" s="158"/>
      <c r="G725" s="158">
        <v>1</v>
      </c>
      <c r="H725" s="147"/>
    </row>
    <row r="726" spans="1:8" ht="19.5" customHeight="1" x14ac:dyDescent="0.25">
      <c r="A726" s="240"/>
      <c r="B726" s="240"/>
      <c r="C726" s="158" t="s">
        <v>229</v>
      </c>
      <c r="D726" s="145" t="s">
        <v>1207</v>
      </c>
      <c r="E726" s="158">
        <f>+F726+G726</f>
        <v>1</v>
      </c>
      <c r="F726" s="158"/>
      <c r="G726" s="158">
        <v>1</v>
      </c>
      <c r="H726" s="147"/>
    </row>
    <row r="727" spans="1:8" ht="19.5" customHeight="1" x14ac:dyDescent="0.25">
      <c r="A727" s="240"/>
      <c r="B727" s="240"/>
      <c r="C727" s="158" t="s">
        <v>1208</v>
      </c>
      <c r="D727" s="145" t="s">
        <v>1209</v>
      </c>
      <c r="E727" s="158">
        <f>+F727+G727</f>
        <v>1</v>
      </c>
      <c r="F727" s="158"/>
      <c r="G727" s="158">
        <v>1</v>
      </c>
      <c r="H727" s="147"/>
    </row>
    <row r="728" spans="1:8" ht="19.5" customHeight="1" x14ac:dyDescent="0.25">
      <c r="A728" s="164"/>
      <c r="B728" s="152" t="s">
        <v>646</v>
      </c>
      <c r="C728" s="152">
        <v>4</v>
      </c>
      <c r="D728" s="152">
        <v>4</v>
      </c>
      <c r="E728" s="152">
        <f>SUM(E724:E727)</f>
        <v>4</v>
      </c>
      <c r="F728" s="152">
        <f>SUM(F724:F727)</f>
        <v>0</v>
      </c>
      <c r="G728" s="152">
        <f>SUM(G724:G727)</f>
        <v>4</v>
      </c>
      <c r="H728" s="147"/>
    </row>
    <row r="729" spans="1:8" ht="19.5" customHeight="1" x14ac:dyDescent="0.25">
      <c r="A729" s="148">
        <v>4</v>
      </c>
      <c r="B729" s="148" t="s">
        <v>222</v>
      </c>
      <c r="C729" s="152">
        <f>+C728+C723+C720+C717</f>
        <v>9</v>
      </c>
      <c r="D729" s="152">
        <f t="shared" ref="D729:G729" si="41">+D728+D723+D720+D717</f>
        <v>9</v>
      </c>
      <c r="E729" s="152">
        <f t="shared" si="41"/>
        <v>9</v>
      </c>
      <c r="F729" s="152">
        <f t="shared" si="41"/>
        <v>0</v>
      </c>
      <c r="G729" s="152">
        <f t="shared" si="41"/>
        <v>9</v>
      </c>
      <c r="H729" s="147"/>
    </row>
    <row r="731" spans="1:8" ht="15.75" x14ac:dyDescent="0.25">
      <c r="A731" s="294" t="s">
        <v>368</v>
      </c>
      <c r="B731" s="294"/>
      <c r="C731" s="294"/>
      <c r="D731" s="294"/>
      <c r="E731" s="294"/>
      <c r="F731" s="294"/>
      <c r="G731" s="294"/>
      <c r="H731" s="294"/>
    </row>
    <row r="732" spans="1:8" ht="19.5" customHeight="1" x14ac:dyDescent="0.25">
      <c r="A732" s="215" t="s">
        <v>0</v>
      </c>
      <c r="B732" s="215" t="s">
        <v>1</v>
      </c>
      <c r="C732" s="215" t="s">
        <v>378</v>
      </c>
      <c r="D732" s="215"/>
      <c r="E732" s="215"/>
      <c r="F732" s="215"/>
      <c r="G732" s="215"/>
      <c r="H732" s="215"/>
    </row>
    <row r="733" spans="1:8" ht="24.75" customHeight="1" x14ac:dyDescent="0.25">
      <c r="A733" s="215"/>
      <c r="B733" s="215"/>
      <c r="C733" s="215" t="s">
        <v>379</v>
      </c>
      <c r="D733" s="215" t="s">
        <v>380</v>
      </c>
      <c r="E733" s="215" t="s">
        <v>2</v>
      </c>
      <c r="F733" s="215" t="s">
        <v>381</v>
      </c>
      <c r="G733" s="215"/>
      <c r="H733" s="215"/>
    </row>
    <row r="734" spans="1:8" ht="80.25" customHeight="1" x14ac:dyDescent="0.25">
      <c r="A734" s="215"/>
      <c r="B734" s="215"/>
      <c r="C734" s="215"/>
      <c r="D734" s="215"/>
      <c r="E734" s="215"/>
      <c r="F734" s="148" t="s">
        <v>382</v>
      </c>
      <c r="G734" s="148" t="s">
        <v>383</v>
      </c>
      <c r="H734" s="148" t="s">
        <v>384</v>
      </c>
    </row>
    <row r="735" spans="1:8" ht="19.5" customHeight="1" x14ac:dyDescent="0.25">
      <c r="A735" s="323">
        <v>1</v>
      </c>
      <c r="B735" s="324" t="s">
        <v>354</v>
      </c>
      <c r="C735" s="325" t="s">
        <v>355</v>
      </c>
      <c r="D735" s="326" t="s">
        <v>357</v>
      </c>
      <c r="E735" s="327">
        <v>1</v>
      </c>
      <c r="F735" s="326"/>
      <c r="G735" s="326">
        <v>1</v>
      </c>
      <c r="H735" s="147"/>
    </row>
    <row r="736" spans="1:8" ht="19.5" customHeight="1" x14ac:dyDescent="0.25">
      <c r="A736" s="328"/>
      <c r="B736" s="324"/>
      <c r="C736" s="329"/>
      <c r="D736" s="326" t="s">
        <v>358</v>
      </c>
      <c r="E736" s="327">
        <v>1</v>
      </c>
      <c r="F736" s="326"/>
      <c r="G736" s="326">
        <v>1</v>
      </c>
      <c r="H736" s="147"/>
    </row>
    <row r="737" spans="1:8" ht="19.5" customHeight="1" x14ac:dyDescent="0.25">
      <c r="A737" s="328"/>
      <c r="B737" s="324"/>
      <c r="C737" s="329"/>
      <c r="D737" s="326" t="s">
        <v>359</v>
      </c>
      <c r="E737" s="327">
        <v>1</v>
      </c>
      <c r="F737" s="326"/>
      <c r="G737" s="326">
        <v>1</v>
      </c>
      <c r="H737" s="147"/>
    </row>
    <row r="738" spans="1:8" ht="19.5" customHeight="1" x14ac:dyDescent="0.25">
      <c r="A738" s="328"/>
      <c r="B738" s="324"/>
      <c r="C738" s="330"/>
      <c r="D738" s="326" t="s">
        <v>360</v>
      </c>
      <c r="E738" s="327">
        <v>1</v>
      </c>
      <c r="F738" s="326"/>
      <c r="G738" s="326">
        <v>1</v>
      </c>
      <c r="H738" s="147"/>
    </row>
    <row r="739" spans="1:8" ht="19.5" customHeight="1" x14ac:dyDescent="0.25">
      <c r="A739" s="328"/>
      <c r="B739" s="324"/>
      <c r="C739" s="325" t="s">
        <v>356</v>
      </c>
      <c r="D739" s="326" t="s">
        <v>361</v>
      </c>
      <c r="E739" s="327">
        <v>1</v>
      </c>
      <c r="F739" s="326"/>
      <c r="G739" s="326">
        <v>1</v>
      </c>
      <c r="H739" s="147"/>
    </row>
    <row r="740" spans="1:8" ht="19.5" customHeight="1" x14ac:dyDescent="0.25">
      <c r="A740" s="328"/>
      <c r="B740" s="324"/>
      <c r="C740" s="329"/>
      <c r="D740" s="326" t="s">
        <v>362</v>
      </c>
      <c r="E740" s="327">
        <v>1</v>
      </c>
      <c r="F740" s="326"/>
      <c r="G740" s="326">
        <v>1</v>
      </c>
      <c r="H740" s="147"/>
    </row>
    <row r="741" spans="1:8" ht="19.5" customHeight="1" x14ac:dyDescent="0.25">
      <c r="A741" s="328"/>
      <c r="B741" s="324"/>
      <c r="C741" s="330"/>
      <c r="D741" s="326" t="s">
        <v>363</v>
      </c>
      <c r="E741" s="327">
        <v>1</v>
      </c>
      <c r="F741" s="326"/>
      <c r="G741" s="326">
        <v>1</v>
      </c>
      <c r="H741" s="147"/>
    </row>
    <row r="742" spans="1:8" ht="19.5" customHeight="1" x14ac:dyDescent="0.25">
      <c r="A742" s="328"/>
      <c r="B742" s="324"/>
      <c r="C742" s="325" t="s">
        <v>65</v>
      </c>
      <c r="D742" s="326" t="s">
        <v>364</v>
      </c>
      <c r="E742" s="327">
        <v>1</v>
      </c>
      <c r="F742" s="326"/>
      <c r="G742" s="326">
        <v>1</v>
      </c>
      <c r="H742" s="147"/>
    </row>
    <row r="743" spans="1:8" ht="19.5" customHeight="1" x14ac:dyDescent="0.25">
      <c r="A743" s="328"/>
      <c r="B743" s="324"/>
      <c r="C743" s="329"/>
      <c r="D743" s="326" t="s">
        <v>365</v>
      </c>
      <c r="E743" s="327">
        <v>1</v>
      </c>
      <c r="F743" s="326"/>
      <c r="G743" s="326">
        <v>1</v>
      </c>
      <c r="H743" s="147"/>
    </row>
    <row r="744" spans="1:8" ht="19.5" customHeight="1" x14ac:dyDescent="0.25">
      <c r="A744" s="328"/>
      <c r="B744" s="324"/>
      <c r="C744" s="329"/>
      <c r="D744" s="326" t="s">
        <v>366</v>
      </c>
      <c r="E744" s="327">
        <v>1</v>
      </c>
      <c r="F744" s="326"/>
      <c r="G744" s="326">
        <v>1</v>
      </c>
      <c r="H744" s="147"/>
    </row>
    <row r="745" spans="1:8" ht="19.5" customHeight="1" x14ac:dyDescent="0.25">
      <c r="A745" s="331"/>
      <c r="B745" s="324"/>
      <c r="C745" s="330"/>
      <c r="D745" s="326" t="s">
        <v>367</v>
      </c>
      <c r="E745" s="327">
        <v>1</v>
      </c>
      <c r="F745" s="326"/>
      <c r="G745" s="326">
        <v>1</v>
      </c>
      <c r="H745" s="147"/>
    </row>
    <row r="746" spans="1:8" ht="19.5" customHeight="1" x14ac:dyDescent="0.25">
      <c r="A746" s="332" t="s">
        <v>63</v>
      </c>
      <c r="B746" s="333"/>
      <c r="C746" s="165">
        <v>3</v>
      </c>
      <c r="D746" s="166">
        <f>+E746</f>
        <v>11</v>
      </c>
      <c r="E746" s="166">
        <f>SUM(E735:E745)</f>
        <v>11</v>
      </c>
      <c r="F746" s="166">
        <f>SUM(F735:F745)</f>
        <v>0</v>
      </c>
      <c r="G746" s="166">
        <f>SUM(G735:G745)</f>
        <v>11</v>
      </c>
      <c r="H746" s="147"/>
    </row>
    <row r="747" spans="1:8" ht="19.5" customHeight="1" x14ac:dyDescent="0.25">
      <c r="A747" s="215" t="s">
        <v>222</v>
      </c>
      <c r="B747" s="215"/>
      <c r="C747" s="148">
        <f>+C746</f>
        <v>3</v>
      </c>
      <c r="D747" s="148">
        <f t="shared" ref="D747:G747" si="42">+D746</f>
        <v>11</v>
      </c>
      <c r="E747" s="148">
        <f t="shared" si="42"/>
        <v>11</v>
      </c>
      <c r="F747" s="148">
        <f t="shared" si="42"/>
        <v>0</v>
      </c>
      <c r="G747" s="148">
        <f t="shared" si="42"/>
        <v>11</v>
      </c>
      <c r="H747" s="147"/>
    </row>
    <row r="749" spans="1:8" ht="15.75" x14ac:dyDescent="0.25">
      <c r="A749" s="294" t="s">
        <v>1341</v>
      </c>
      <c r="B749" s="294"/>
      <c r="C749" s="294"/>
      <c r="D749" s="294"/>
      <c r="E749" s="294"/>
      <c r="F749" s="294"/>
      <c r="G749" s="294"/>
      <c r="H749" s="294"/>
    </row>
    <row r="750" spans="1:8" ht="19.5" customHeight="1" x14ac:dyDescent="0.25">
      <c r="A750" s="215" t="s">
        <v>0</v>
      </c>
      <c r="B750" s="215" t="s">
        <v>1</v>
      </c>
      <c r="C750" s="215" t="s">
        <v>378</v>
      </c>
      <c r="D750" s="215"/>
      <c r="E750" s="215"/>
      <c r="F750" s="215"/>
      <c r="G750" s="215"/>
      <c r="H750" s="215"/>
    </row>
    <row r="751" spans="1:8" ht="24.75" customHeight="1" x14ac:dyDescent="0.25">
      <c r="A751" s="215"/>
      <c r="B751" s="215"/>
      <c r="C751" s="215" t="s">
        <v>379</v>
      </c>
      <c r="D751" s="215" t="s">
        <v>380</v>
      </c>
      <c r="E751" s="215" t="s">
        <v>2</v>
      </c>
      <c r="F751" s="215" t="s">
        <v>381</v>
      </c>
      <c r="G751" s="215"/>
      <c r="H751" s="215"/>
    </row>
    <row r="752" spans="1:8" ht="80.25" customHeight="1" x14ac:dyDescent="0.25">
      <c r="A752" s="215"/>
      <c r="B752" s="215"/>
      <c r="C752" s="215"/>
      <c r="D752" s="215"/>
      <c r="E752" s="215"/>
      <c r="F752" s="148" t="s">
        <v>382</v>
      </c>
      <c r="G752" s="148" t="s">
        <v>383</v>
      </c>
      <c r="H752" s="148" t="s">
        <v>384</v>
      </c>
    </row>
    <row r="753" spans="1:8" ht="19.5" customHeight="1" x14ac:dyDescent="0.25">
      <c r="A753" s="323">
        <v>1</v>
      </c>
      <c r="B753" s="324" t="s">
        <v>228</v>
      </c>
      <c r="C753" s="327" t="s">
        <v>229</v>
      </c>
      <c r="D753" s="327" t="s">
        <v>230</v>
      </c>
      <c r="E753" s="327">
        <v>1</v>
      </c>
      <c r="F753" s="147">
        <v>1</v>
      </c>
      <c r="G753" s="147"/>
      <c r="H753" s="147"/>
    </row>
    <row r="754" spans="1:8" ht="19.5" customHeight="1" x14ac:dyDescent="0.25">
      <c r="A754" s="328"/>
      <c r="B754" s="324"/>
      <c r="C754" s="334" t="s">
        <v>309</v>
      </c>
      <c r="D754" s="327" t="s">
        <v>231</v>
      </c>
      <c r="E754" s="327">
        <v>1</v>
      </c>
      <c r="F754" s="147">
        <v>1</v>
      </c>
      <c r="G754" s="147"/>
      <c r="H754" s="147"/>
    </row>
    <row r="755" spans="1:8" ht="19.5" customHeight="1" x14ac:dyDescent="0.25">
      <c r="A755" s="328"/>
      <c r="B755" s="324"/>
      <c r="C755" s="334"/>
      <c r="D755" s="327" t="s">
        <v>232</v>
      </c>
      <c r="E755" s="327">
        <v>1</v>
      </c>
      <c r="F755" s="147">
        <v>1</v>
      </c>
      <c r="G755" s="147"/>
      <c r="H755" s="147"/>
    </row>
    <row r="756" spans="1:8" ht="19.5" customHeight="1" x14ac:dyDescent="0.25">
      <c r="A756" s="328"/>
      <c r="B756" s="324"/>
      <c r="C756" s="327" t="s">
        <v>233</v>
      </c>
      <c r="D756" s="327" t="s">
        <v>234</v>
      </c>
      <c r="E756" s="327">
        <v>1</v>
      </c>
      <c r="F756" s="147">
        <v>1</v>
      </c>
      <c r="G756" s="147"/>
      <c r="H756" s="147"/>
    </row>
    <row r="757" spans="1:8" ht="19.5" customHeight="1" x14ac:dyDescent="0.25">
      <c r="A757" s="328"/>
      <c r="B757" s="324"/>
      <c r="C757" s="327" t="s">
        <v>235</v>
      </c>
      <c r="D757" s="327" t="s">
        <v>310</v>
      </c>
      <c r="E757" s="327">
        <v>1</v>
      </c>
      <c r="F757" s="147">
        <v>1</v>
      </c>
      <c r="G757" s="147"/>
      <c r="H757" s="147"/>
    </row>
    <row r="758" spans="1:8" ht="19.5" customHeight="1" x14ac:dyDescent="0.25">
      <c r="A758" s="328"/>
      <c r="B758" s="324"/>
      <c r="C758" s="334" t="s">
        <v>236</v>
      </c>
      <c r="D758" s="327" t="s">
        <v>237</v>
      </c>
      <c r="E758" s="327">
        <v>1</v>
      </c>
      <c r="F758" s="147">
        <v>1</v>
      </c>
      <c r="G758" s="147"/>
      <c r="H758" s="147"/>
    </row>
    <row r="759" spans="1:8" ht="19.5" customHeight="1" x14ac:dyDescent="0.25">
      <c r="A759" s="331"/>
      <c r="B759" s="324"/>
      <c r="C759" s="334"/>
      <c r="D759" s="327" t="s">
        <v>238</v>
      </c>
      <c r="E759" s="327">
        <v>1</v>
      </c>
      <c r="F759" s="147">
        <v>1</v>
      </c>
      <c r="G759" s="147"/>
      <c r="H759" s="147"/>
    </row>
    <row r="760" spans="1:8" ht="19.5" customHeight="1" x14ac:dyDescent="0.25">
      <c r="A760" s="299" t="s">
        <v>63</v>
      </c>
      <c r="B760" s="299"/>
      <c r="C760" s="300">
        <v>5</v>
      </c>
      <c r="D760" s="166">
        <f>+E760</f>
        <v>7</v>
      </c>
      <c r="E760" s="166">
        <v>7</v>
      </c>
      <c r="F760" s="147">
        <v>7</v>
      </c>
      <c r="G760" s="147">
        <v>0</v>
      </c>
      <c r="H760" s="147"/>
    </row>
    <row r="761" spans="1:8" ht="19.5" customHeight="1" x14ac:dyDescent="0.25">
      <c r="A761" s="323">
        <v>2</v>
      </c>
      <c r="B761" s="324" t="s">
        <v>239</v>
      </c>
      <c r="C761" s="334" t="s">
        <v>240</v>
      </c>
      <c r="D761" s="326" t="s">
        <v>241</v>
      </c>
      <c r="E761" s="327">
        <v>1</v>
      </c>
      <c r="F761" s="147">
        <v>1</v>
      </c>
      <c r="G761" s="147"/>
      <c r="H761" s="147"/>
    </row>
    <row r="762" spans="1:8" ht="19.5" customHeight="1" x14ac:dyDescent="0.25">
      <c r="A762" s="328"/>
      <c r="B762" s="324"/>
      <c r="C762" s="334"/>
      <c r="D762" s="326" t="s">
        <v>242</v>
      </c>
      <c r="E762" s="327">
        <v>1</v>
      </c>
      <c r="F762" s="147">
        <v>1</v>
      </c>
      <c r="G762" s="147"/>
      <c r="H762" s="147"/>
    </row>
    <row r="763" spans="1:8" ht="19.5" customHeight="1" x14ac:dyDescent="0.25">
      <c r="A763" s="328"/>
      <c r="B763" s="324"/>
      <c r="C763" s="327" t="s">
        <v>243</v>
      </c>
      <c r="D763" s="327" t="s">
        <v>244</v>
      </c>
      <c r="E763" s="327">
        <v>1</v>
      </c>
      <c r="F763" s="148">
        <v>1</v>
      </c>
      <c r="G763" s="148"/>
      <c r="H763" s="148"/>
    </row>
    <row r="764" spans="1:8" ht="19.5" customHeight="1" x14ac:dyDescent="0.25">
      <c r="A764" s="331"/>
      <c r="B764" s="324"/>
      <c r="C764" s="327" t="s">
        <v>245</v>
      </c>
      <c r="D764" s="327" t="s">
        <v>246</v>
      </c>
      <c r="E764" s="327">
        <v>1</v>
      </c>
      <c r="F764" s="147">
        <v>1</v>
      </c>
      <c r="G764" s="147"/>
      <c r="H764" s="148"/>
    </row>
    <row r="765" spans="1:8" ht="19.5" customHeight="1" x14ac:dyDescent="0.25">
      <c r="A765" s="299" t="s">
        <v>63</v>
      </c>
      <c r="B765" s="299"/>
      <c r="C765" s="300">
        <v>3</v>
      </c>
      <c r="D765" s="166">
        <f>+E765</f>
        <v>4</v>
      </c>
      <c r="E765" s="166">
        <v>4</v>
      </c>
      <c r="F765" s="147">
        <v>4</v>
      </c>
      <c r="G765" s="147">
        <v>0</v>
      </c>
      <c r="H765" s="148"/>
    </row>
    <row r="766" spans="1:8" ht="19.5" customHeight="1" x14ac:dyDescent="0.25">
      <c r="A766" s="295">
        <v>3</v>
      </c>
      <c r="B766" s="326" t="s">
        <v>247</v>
      </c>
      <c r="C766" s="327" t="s">
        <v>311</v>
      </c>
      <c r="D766" s="326" t="s">
        <v>312</v>
      </c>
      <c r="E766" s="327">
        <v>1</v>
      </c>
      <c r="F766" s="147"/>
      <c r="G766" s="147">
        <v>1</v>
      </c>
      <c r="H766" s="148"/>
    </row>
    <row r="767" spans="1:8" ht="19.5" customHeight="1" x14ac:dyDescent="0.25">
      <c r="A767" s="299" t="s">
        <v>63</v>
      </c>
      <c r="B767" s="299"/>
      <c r="C767" s="300">
        <v>1</v>
      </c>
      <c r="D767" s="335">
        <f>+E767</f>
        <v>1</v>
      </c>
      <c r="E767" s="335">
        <v>1</v>
      </c>
      <c r="F767" s="147">
        <v>0</v>
      </c>
      <c r="G767" s="147">
        <v>1</v>
      </c>
      <c r="H767" s="148"/>
    </row>
    <row r="768" spans="1:8" ht="19.5" customHeight="1" x14ac:dyDescent="0.25">
      <c r="A768" s="323">
        <v>4</v>
      </c>
      <c r="B768" s="324" t="s">
        <v>248</v>
      </c>
      <c r="C768" s="327" t="s">
        <v>249</v>
      </c>
      <c r="D768" s="327" t="s">
        <v>250</v>
      </c>
      <c r="E768" s="327">
        <v>1</v>
      </c>
      <c r="F768" s="147">
        <v>1</v>
      </c>
      <c r="G768" s="147"/>
      <c r="H768" s="148"/>
    </row>
    <row r="769" spans="1:8" ht="19.5" customHeight="1" x14ac:dyDescent="0.25">
      <c r="A769" s="328"/>
      <c r="B769" s="324"/>
      <c r="C769" s="327" t="s">
        <v>251</v>
      </c>
      <c r="D769" s="327" t="s">
        <v>252</v>
      </c>
      <c r="E769" s="327">
        <v>1</v>
      </c>
      <c r="F769" s="147">
        <v>1</v>
      </c>
      <c r="G769" s="147"/>
      <c r="H769" s="148"/>
    </row>
    <row r="770" spans="1:8" ht="19.5" customHeight="1" x14ac:dyDescent="0.25">
      <c r="A770" s="328"/>
      <c r="B770" s="324"/>
      <c r="C770" s="327" t="s">
        <v>253</v>
      </c>
      <c r="D770" s="327" t="s">
        <v>254</v>
      </c>
      <c r="E770" s="327">
        <v>1</v>
      </c>
      <c r="F770" s="147">
        <v>1</v>
      </c>
      <c r="G770" s="147"/>
      <c r="H770" s="148"/>
    </row>
    <row r="771" spans="1:8" ht="19.5" customHeight="1" x14ac:dyDescent="0.25">
      <c r="A771" s="328"/>
      <c r="B771" s="324"/>
      <c r="C771" s="327" t="s">
        <v>255</v>
      </c>
      <c r="D771" s="327" t="s">
        <v>256</v>
      </c>
      <c r="E771" s="327">
        <v>1</v>
      </c>
      <c r="F771" s="147">
        <v>1</v>
      </c>
      <c r="G771" s="147"/>
      <c r="H771" s="148"/>
    </row>
    <row r="772" spans="1:8" ht="19.5" customHeight="1" x14ac:dyDescent="0.25">
      <c r="A772" s="328"/>
      <c r="B772" s="324"/>
      <c r="C772" s="327" t="s">
        <v>257</v>
      </c>
      <c r="D772" s="327" t="s">
        <v>258</v>
      </c>
      <c r="E772" s="327">
        <v>1</v>
      </c>
      <c r="F772" s="148">
        <v>1</v>
      </c>
      <c r="G772" s="148"/>
      <c r="H772" s="148"/>
    </row>
    <row r="773" spans="1:8" ht="19.5" customHeight="1" x14ac:dyDescent="0.25">
      <c r="A773" s="328"/>
      <c r="B773" s="324"/>
      <c r="C773" s="327" t="s">
        <v>259</v>
      </c>
      <c r="D773" s="327" t="s">
        <v>260</v>
      </c>
      <c r="E773" s="327">
        <v>1</v>
      </c>
      <c r="F773" s="147">
        <v>1</v>
      </c>
      <c r="G773" s="147"/>
      <c r="H773" s="147"/>
    </row>
    <row r="774" spans="1:8" ht="19.5" customHeight="1" x14ac:dyDescent="0.25">
      <c r="A774" s="328"/>
      <c r="B774" s="324"/>
      <c r="C774" s="327" t="s">
        <v>261</v>
      </c>
      <c r="D774" s="327" t="s">
        <v>262</v>
      </c>
      <c r="E774" s="327">
        <v>1</v>
      </c>
      <c r="F774" s="147">
        <v>1</v>
      </c>
      <c r="G774" s="147"/>
      <c r="H774" s="147"/>
    </row>
    <row r="775" spans="1:8" ht="19.5" customHeight="1" x14ac:dyDescent="0.25">
      <c r="A775" s="331"/>
      <c r="B775" s="324"/>
      <c r="C775" s="327" t="s">
        <v>263</v>
      </c>
      <c r="D775" s="327" t="s">
        <v>264</v>
      </c>
      <c r="E775" s="327">
        <v>1</v>
      </c>
      <c r="F775" s="147">
        <v>1</v>
      </c>
      <c r="G775" s="147"/>
      <c r="H775" s="147"/>
    </row>
    <row r="776" spans="1:8" ht="19.5" customHeight="1" x14ac:dyDescent="0.25">
      <c r="A776" s="332" t="s">
        <v>63</v>
      </c>
      <c r="B776" s="333"/>
      <c r="C776" s="165">
        <v>8</v>
      </c>
      <c r="D776" s="166">
        <f>+E776</f>
        <v>8</v>
      </c>
      <c r="E776" s="166">
        <v>8</v>
      </c>
      <c r="F776" s="147">
        <v>8</v>
      </c>
      <c r="G776" s="147">
        <v>0</v>
      </c>
      <c r="H776" s="147"/>
    </row>
    <row r="777" spans="1:8" ht="19.5" customHeight="1" x14ac:dyDescent="0.25">
      <c r="A777" s="323">
        <v>5</v>
      </c>
      <c r="B777" s="324" t="s">
        <v>313</v>
      </c>
      <c r="C777" s="326" t="s">
        <v>314</v>
      </c>
      <c r="D777" s="326" t="s">
        <v>319</v>
      </c>
      <c r="E777" s="327">
        <v>1</v>
      </c>
      <c r="F777" s="147">
        <v>1</v>
      </c>
      <c r="G777" s="147"/>
      <c r="H777" s="147"/>
    </row>
    <row r="778" spans="1:8" ht="19.5" customHeight="1" x14ac:dyDescent="0.25">
      <c r="A778" s="328"/>
      <c r="B778" s="324"/>
      <c r="C778" s="326" t="s">
        <v>315</v>
      </c>
      <c r="D778" s="326" t="s">
        <v>320</v>
      </c>
      <c r="E778" s="327">
        <v>1</v>
      </c>
      <c r="F778" s="147">
        <v>1</v>
      </c>
      <c r="G778" s="147"/>
      <c r="H778" s="147"/>
    </row>
    <row r="779" spans="1:8" ht="19.5" customHeight="1" x14ac:dyDescent="0.25">
      <c r="A779" s="328"/>
      <c r="B779" s="324"/>
      <c r="C779" s="326" t="s">
        <v>316</v>
      </c>
      <c r="D779" s="326" t="s">
        <v>321</v>
      </c>
      <c r="E779" s="327">
        <v>1</v>
      </c>
      <c r="F779" s="147">
        <v>1</v>
      </c>
      <c r="G779" s="147"/>
      <c r="H779" s="147"/>
    </row>
    <row r="780" spans="1:8" ht="19.5" customHeight="1" x14ac:dyDescent="0.25">
      <c r="A780" s="328"/>
      <c r="B780" s="324"/>
      <c r="C780" s="326" t="s">
        <v>317</v>
      </c>
      <c r="D780" s="125" t="s">
        <v>322</v>
      </c>
      <c r="E780" s="327">
        <v>1</v>
      </c>
      <c r="F780" s="147">
        <v>1</v>
      </c>
      <c r="G780" s="147"/>
      <c r="H780" s="147"/>
    </row>
    <row r="781" spans="1:8" ht="19.5" customHeight="1" x14ac:dyDescent="0.25">
      <c r="A781" s="331"/>
      <c r="B781" s="324"/>
      <c r="C781" s="326" t="s">
        <v>318</v>
      </c>
      <c r="D781" s="312" t="s">
        <v>323</v>
      </c>
      <c r="E781" s="327">
        <v>1</v>
      </c>
      <c r="F781" s="147">
        <v>1</v>
      </c>
      <c r="G781" s="147"/>
      <c r="H781" s="147"/>
    </row>
    <row r="782" spans="1:8" ht="19.5" customHeight="1" x14ac:dyDescent="0.25">
      <c r="A782" s="332" t="s">
        <v>63</v>
      </c>
      <c r="B782" s="333"/>
      <c r="C782" s="165">
        <v>5</v>
      </c>
      <c r="D782" s="166">
        <f>+E782</f>
        <v>5</v>
      </c>
      <c r="E782" s="166">
        <v>5</v>
      </c>
      <c r="F782" s="147">
        <v>5</v>
      </c>
      <c r="G782" s="147">
        <v>0</v>
      </c>
      <c r="H782" s="147"/>
    </row>
    <row r="783" spans="1:8" ht="19.5" customHeight="1" x14ac:dyDescent="0.25">
      <c r="A783" s="215" t="s">
        <v>222</v>
      </c>
      <c r="B783" s="215"/>
      <c r="C783" s="148">
        <f>+C782+C776+C767+C765+C760</f>
        <v>22</v>
      </c>
      <c r="D783" s="148">
        <f t="shared" ref="D783:H783" si="43">+D782+D776+D767+D765+D760</f>
        <v>25</v>
      </c>
      <c r="E783" s="148">
        <f t="shared" si="43"/>
        <v>25</v>
      </c>
      <c r="F783" s="148">
        <f t="shared" si="43"/>
        <v>24</v>
      </c>
      <c r="G783" s="148">
        <f t="shared" si="43"/>
        <v>1</v>
      </c>
      <c r="H783" s="148">
        <f t="shared" si="43"/>
        <v>0</v>
      </c>
    </row>
    <row r="784" spans="1:8" ht="19.5" customHeight="1" x14ac:dyDescent="0.25">
      <c r="A784" s="161"/>
      <c r="B784" s="161"/>
      <c r="C784" s="161"/>
      <c r="D784" s="161"/>
      <c r="E784" s="161"/>
      <c r="F784" s="161"/>
      <c r="G784" s="161"/>
      <c r="H784" s="93"/>
    </row>
    <row r="785" spans="1:8" ht="19.5" customHeight="1" x14ac:dyDescent="0.25">
      <c r="A785" s="294" t="s">
        <v>1387</v>
      </c>
      <c r="B785" s="294"/>
      <c r="C785" s="294"/>
      <c r="D785" s="294"/>
      <c r="E785" s="294"/>
      <c r="F785" s="294"/>
      <c r="G785" s="294"/>
      <c r="H785" s="294"/>
    </row>
    <row r="786" spans="1:8" ht="19.5" customHeight="1" x14ac:dyDescent="0.25">
      <c r="A786" s="237" t="s">
        <v>0</v>
      </c>
      <c r="B786" s="237" t="s">
        <v>1</v>
      </c>
      <c r="C786" s="215" t="s">
        <v>378</v>
      </c>
      <c r="D786" s="215"/>
      <c r="E786" s="215"/>
      <c r="F786" s="215"/>
      <c r="G786" s="215"/>
      <c r="H786" s="215"/>
    </row>
    <row r="787" spans="1:8" ht="24.75" customHeight="1" x14ac:dyDescent="0.25">
      <c r="A787" s="238"/>
      <c r="B787" s="238"/>
      <c r="C787" s="215" t="s">
        <v>379</v>
      </c>
      <c r="D787" s="215" t="s">
        <v>380</v>
      </c>
      <c r="E787" s="237" t="s">
        <v>2</v>
      </c>
      <c r="F787" s="149" t="s">
        <v>381</v>
      </c>
      <c r="G787" s="162"/>
      <c r="H787" s="150"/>
    </row>
    <row r="788" spans="1:8" ht="80.25" customHeight="1" x14ac:dyDescent="0.25">
      <c r="A788" s="238"/>
      <c r="B788" s="238"/>
      <c r="C788" s="215"/>
      <c r="D788" s="215"/>
      <c r="E788" s="239"/>
      <c r="F788" s="151" t="s">
        <v>382</v>
      </c>
      <c r="G788" s="151" t="s">
        <v>383</v>
      </c>
      <c r="H788" s="148" t="s">
        <v>384</v>
      </c>
    </row>
    <row r="789" spans="1:8" ht="19.5" customHeight="1" x14ac:dyDescent="0.25">
      <c r="A789" s="227">
        <v>1</v>
      </c>
      <c r="B789" s="227" t="s">
        <v>265</v>
      </c>
      <c r="C789" s="147" t="s">
        <v>266</v>
      </c>
      <c r="D789" s="147" t="s">
        <v>267</v>
      </c>
      <c r="E789" s="147">
        <v>1</v>
      </c>
      <c r="F789" s="147"/>
      <c r="G789" s="147">
        <v>1</v>
      </c>
      <c r="H789" s="147"/>
    </row>
    <row r="790" spans="1:8" ht="19.5" customHeight="1" x14ac:dyDescent="0.25">
      <c r="A790" s="227"/>
      <c r="B790" s="227"/>
      <c r="C790" s="217" t="s">
        <v>268</v>
      </c>
      <c r="D790" s="147" t="s">
        <v>1612</v>
      </c>
      <c r="E790" s="147">
        <v>1</v>
      </c>
      <c r="F790" s="147"/>
      <c r="G790" s="147">
        <v>1</v>
      </c>
      <c r="H790" s="147"/>
    </row>
    <row r="791" spans="1:8" ht="19.5" customHeight="1" x14ac:dyDescent="0.25">
      <c r="A791" s="227"/>
      <c r="B791" s="227"/>
      <c r="C791" s="218"/>
      <c r="D791" s="147" t="s">
        <v>1613</v>
      </c>
      <c r="E791" s="147">
        <v>1</v>
      </c>
      <c r="F791" s="147"/>
      <c r="G791" s="147">
        <v>1</v>
      </c>
      <c r="H791" s="147"/>
    </row>
    <row r="792" spans="1:8" ht="19.5" customHeight="1" x14ac:dyDescent="0.25">
      <c r="A792" s="227"/>
      <c r="B792" s="227"/>
      <c r="C792" s="217" t="s">
        <v>271</v>
      </c>
      <c r="D792" s="147" t="s">
        <v>272</v>
      </c>
      <c r="E792" s="147">
        <v>1</v>
      </c>
      <c r="F792" s="147"/>
      <c r="G792" s="147">
        <v>1</v>
      </c>
      <c r="H792" s="147"/>
    </row>
    <row r="793" spans="1:8" ht="19.5" customHeight="1" x14ac:dyDescent="0.25">
      <c r="A793" s="227"/>
      <c r="B793" s="227"/>
      <c r="C793" s="218"/>
      <c r="D793" s="147" t="s">
        <v>273</v>
      </c>
      <c r="E793" s="147">
        <v>1</v>
      </c>
      <c r="F793" s="147"/>
      <c r="G793" s="147">
        <v>1</v>
      </c>
      <c r="H793" s="147"/>
    </row>
    <row r="794" spans="1:8" ht="19.5" customHeight="1" x14ac:dyDescent="0.25">
      <c r="A794" s="215" t="s">
        <v>63</v>
      </c>
      <c r="B794" s="215"/>
      <c r="C794" s="148">
        <v>3</v>
      </c>
      <c r="D794" s="148">
        <f>+E794</f>
        <v>5</v>
      </c>
      <c r="E794" s="148">
        <f>SUM(E789:E793)</f>
        <v>5</v>
      </c>
      <c r="F794" s="148">
        <f>SUM(F789:F793)</f>
        <v>0</v>
      </c>
      <c r="G794" s="148">
        <f>SUM(G789:G793)</f>
        <v>5</v>
      </c>
      <c r="H794" s="147"/>
    </row>
    <row r="795" spans="1:8" ht="19.5" customHeight="1" x14ac:dyDescent="0.25">
      <c r="A795" s="227">
        <v>2</v>
      </c>
      <c r="B795" s="227" t="s">
        <v>274</v>
      </c>
      <c r="C795" s="158" t="s">
        <v>275</v>
      </c>
      <c r="D795" s="147" t="s">
        <v>276</v>
      </c>
      <c r="E795" s="147">
        <v>1</v>
      </c>
      <c r="F795" s="147"/>
      <c r="G795" s="147">
        <v>1</v>
      </c>
      <c r="H795" s="147"/>
    </row>
    <row r="796" spans="1:8" ht="19.5" customHeight="1" x14ac:dyDescent="0.25">
      <c r="A796" s="227"/>
      <c r="B796" s="227"/>
      <c r="C796" s="158" t="s">
        <v>112</v>
      </c>
      <c r="D796" s="147" t="s">
        <v>278</v>
      </c>
      <c r="E796" s="147">
        <v>1</v>
      </c>
      <c r="F796" s="147"/>
      <c r="G796" s="147">
        <v>1</v>
      </c>
      <c r="H796" s="147"/>
    </row>
    <row r="797" spans="1:8" ht="19.5" customHeight="1" x14ac:dyDescent="0.25">
      <c r="A797" s="227"/>
      <c r="B797" s="227"/>
      <c r="C797" s="158" t="s">
        <v>65</v>
      </c>
      <c r="D797" s="147" t="s">
        <v>277</v>
      </c>
      <c r="E797" s="147">
        <v>1</v>
      </c>
      <c r="F797" s="147"/>
      <c r="G797" s="147">
        <v>1</v>
      </c>
      <c r="H797" s="147"/>
    </row>
    <row r="798" spans="1:8" ht="19.5" customHeight="1" x14ac:dyDescent="0.25">
      <c r="A798" s="227"/>
      <c r="B798" s="227"/>
      <c r="C798" s="158" t="s">
        <v>279</v>
      </c>
      <c r="D798" s="147" t="s">
        <v>280</v>
      </c>
      <c r="E798" s="147">
        <v>1</v>
      </c>
      <c r="F798" s="147"/>
      <c r="G798" s="147">
        <v>1</v>
      </c>
      <c r="H798" s="147"/>
    </row>
    <row r="799" spans="1:8" ht="19.5" customHeight="1" x14ac:dyDescent="0.25">
      <c r="A799" s="227"/>
      <c r="B799" s="227"/>
      <c r="C799" s="158" t="s">
        <v>281</v>
      </c>
      <c r="D799" s="147" t="s">
        <v>282</v>
      </c>
      <c r="E799" s="147">
        <v>1</v>
      </c>
      <c r="F799" s="147"/>
      <c r="G799" s="147">
        <v>1</v>
      </c>
      <c r="H799" s="147"/>
    </row>
    <row r="800" spans="1:8" ht="19.5" customHeight="1" x14ac:dyDescent="0.25">
      <c r="A800" s="227"/>
      <c r="B800" s="227"/>
      <c r="C800" s="158" t="s">
        <v>283</v>
      </c>
      <c r="D800" s="147" t="s">
        <v>284</v>
      </c>
      <c r="E800" s="147">
        <v>1</v>
      </c>
      <c r="F800" s="147"/>
      <c r="G800" s="147">
        <v>1</v>
      </c>
      <c r="H800" s="147"/>
    </row>
    <row r="801" spans="1:8" ht="19.5" customHeight="1" x14ac:dyDescent="0.25">
      <c r="A801" s="227"/>
      <c r="B801" s="227"/>
      <c r="C801" s="158" t="s">
        <v>285</v>
      </c>
      <c r="D801" s="147" t="s">
        <v>286</v>
      </c>
      <c r="E801" s="147">
        <v>1</v>
      </c>
      <c r="F801" s="147"/>
      <c r="G801" s="147">
        <v>1</v>
      </c>
      <c r="H801" s="147"/>
    </row>
    <row r="802" spans="1:8" ht="19.5" customHeight="1" x14ac:dyDescent="0.25">
      <c r="A802" s="215" t="s">
        <v>63</v>
      </c>
      <c r="B802" s="215"/>
      <c r="C802" s="148">
        <v>7</v>
      </c>
      <c r="D802" s="148">
        <f>+E802</f>
        <v>7</v>
      </c>
      <c r="E802" s="148">
        <f>SUM(E795:E801)</f>
        <v>7</v>
      </c>
      <c r="F802" s="148">
        <f>SUM(F795:F801)</f>
        <v>0</v>
      </c>
      <c r="G802" s="148">
        <f>SUM(G795:G801)</f>
        <v>7</v>
      </c>
      <c r="H802" s="147"/>
    </row>
    <row r="803" spans="1:8" ht="19.5" customHeight="1" x14ac:dyDescent="0.25">
      <c r="A803" s="227">
        <v>3</v>
      </c>
      <c r="B803" s="227" t="s">
        <v>308</v>
      </c>
      <c r="C803" s="147" t="s">
        <v>1615</v>
      </c>
      <c r="D803" s="147" t="s">
        <v>1614</v>
      </c>
      <c r="E803" s="147">
        <v>1</v>
      </c>
      <c r="F803" s="147"/>
      <c r="G803" s="147">
        <v>1</v>
      </c>
      <c r="H803" s="147"/>
    </row>
    <row r="804" spans="1:8" ht="19.5" customHeight="1" x14ac:dyDescent="0.25">
      <c r="A804" s="227"/>
      <c r="B804" s="227"/>
      <c r="C804" s="147" t="s">
        <v>271</v>
      </c>
      <c r="D804" s="147" t="s">
        <v>290</v>
      </c>
      <c r="E804" s="147">
        <v>1</v>
      </c>
      <c r="F804" s="147"/>
      <c r="G804" s="147">
        <v>1</v>
      </c>
      <c r="H804" s="147"/>
    </row>
    <row r="805" spans="1:8" ht="19.5" customHeight="1" x14ac:dyDescent="0.25">
      <c r="A805" s="227"/>
      <c r="B805" s="227"/>
      <c r="C805" s="217" t="s">
        <v>291</v>
      </c>
      <c r="D805" s="147" t="s">
        <v>293</v>
      </c>
      <c r="E805" s="147">
        <v>1</v>
      </c>
      <c r="F805" s="147"/>
      <c r="G805" s="147">
        <v>1</v>
      </c>
      <c r="H805" s="147"/>
    </row>
    <row r="806" spans="1:8" ht="19.5" customHeight="1" x14ac:dyDescent="0.25">
      <c r="A806" s="227"/>
      <c r="B806" s="227"/>
      <c r="C806" s="226"/>
      <c r="D806" s="147" t="s">
        <v>292</v>
      </c>
      <c r="E806" s="147">
        <v>1</v>
      </c>
      <c r="F806" s="147"/>
      <c r="G806" s="147">
        <v>1</v>
      </c>
      <c r="H806" s="147"/>
    </row>
    <row r="807" spans="1:8" ht="19.5" customHeight="1" x14ac:dyDescent="0.25">
      <c r="A807" s="227"/>
      <c r="B807" s="227"/>
      <c r="C807" s="218"/>
      <c r="D807" s="147" t="s">
        <v>294</v>
      </c>
      <c r="E807" s="147">
        <v>1</v>
      </c>
      <c r="F807" s="147"/>
      <c r="G807" s="147">
        <v>1</v>
      </c>
      <c r="H807" s="147"/>
    </row>
    <row r="808" spans="1:8" ht="19.5" customHeight="1" x14ac:dyDescent="0.25">
      <c r="A808" s="227"/>
      <c r="B808" s="227"/>
      <c r="C808" s="217" t="s">
        <v>295</v>
      </c>
      <c r="D808" s="147" t="s">
        <v>296</v>
      </c>
      <c r="E808" s="147">
        <v>1</v>
      </c>
      <c r="F808" s="147"/>
      <c r="G808" s="147">
        <v>1</v>
      </c>
      <c r="H808" s="147"/>
    </row>
    <row r="809" spans="1:8" ht="19.5" customHeight="1" x14ac:dyDescent="0.25">
      <c r="A809" s="227"/>
      <c r="B809" s="227"/>
      <c r="C809" s="218"/>
      <c r="D809" s="147" t="s">
        <v>297</v>
      </c>
      <c r="E809" s="147">
        <v>1</v>
      </c>
      <c r="F809" s="147"/>
      <c r="G809" s="147">
        <v>1</v>
      </c>
      <c r="H809" s="147"/>
    </row>
    <row r="810" spans="1:8" ht="19.5" customHeight="1" x14ac:dyDescent="0.25">
      <c r="A810" s="227"/>
      <c r="B810" s="227"/>
      <c r="C810" s="217" t="s">
        <v>1619</v>
      </c>
      <c r="D810" s="147" t="s">
        <v>1616</v>
      </c>
      <c r="E810" s="147">
        <v>1</v>
      </c>
      <c r="F810" s="147"/>
      <c r="G810" s="147">
        <v>1</v>
      </c>
      <c r="H810" s="147"/>
    </row>
    <row r="811" spans="1:8" ht="19.5" customHeight="1" x14ac:dyDescent="0.25">
      <c r="A811" s="227"/>
      <c r="B811" s="227"/>
      <c r="C811" s="218"/>
      <c r="D811" s="147" t="s">
        <v>1617</v>
      </c>
      <c r="E811" s="147">
        <v>1</v>
      </c>
      <c r="F811" s="147"/>
      <c r="G811" s="147">
        <v>1</v>
      </c>
      <c r="H811" s="147"/>
    </row>
    <row r="812" spans="1:8" ht="19.5" customHeight="1" x14ac:dyDescent="0.25">
      <c r="A812" s="227"/>
      <c r="B812" s="227"/>
      <c r="C812" s="147" t="s">
        <v>1620</v>
      </c>
      <c r="D812" s="147" t="s">
        <v>1618</v>
      </c>
      <c r="E812" s="147">
        <v>1</v>
      </c>
      <c r="F812" s="147"/>
      <c r="G812" s="147">
        <v>1</v>
      </c>
      <c r="H812" s="147"/>
    </row>
    <row r="813" spans="1:8" ht="19.5" customHeight="1" x14ac:dyDescent="0.25">
      <c r="A813" s="227"/>
      <c r="B813" s="227"/>
      <c r="C813" s="147" t="s">
        <v>1621</v>
      </c>
      <c r="D813" s="147" t="s">
        <v>304</v>
      </c>
      <c r="E813" s="147">
        <v>1</v>
      </c>
      <c r="F813" s="147"/>
      <c r="G813" s="147">
        <v>1</v>
      </c>
      <c r="H813" s="147"/>
    </row>
    <row r="814" spans="1:8" ht="19.5" customHeight="1" x14ac:dyDescent="0.25">
      <c r="A814" s="227"/>
      <c r="B814" s="227"/>
      <c r="C814" s="217" t="s">
        <v>1622</v>
      </c>
      <c r="D814" s="147" t="s">
        <v>306</v>
      </c>
      <c r="E814" s="147">
        <v>1</v>
      </c>
      <c r="F814" s="147"/>
      <c r="G814" s="147">
        <v>1</v>
      </c>
      <c r="H814" s="147"/>
    </row>
    <row r="815" spans="1:8" ht="19.5" customHeight="1" x14ac:dyDescent="0.25">
      <c r="A815" s="227"/>
      <c r="B815" s="227"/>
      <c r="C815" s="218"/>
      <c r="D815" s="147" t="s">
        <v>307</v>
      </c>
      <c r="E815" s="147">
        <v>1</v>
      </c>
      <c r="F815" s="147"/>
      <c r="G815" s="147">
        <v>1</v>
      </c>
      <c r="H815" s="147"/>
    </row>
    <row r="816" spans="1:8" ht="19.5" customHeight="1" x14ac:dyDescent="0.25">
      <c r="A816" s="215" t="s">
        <v>63</v>
      </c>
      <c r="B816" s="215"/>
      <c r="C816" s="148">
        <v>8</v>
      </c>
      <c r="D816" s="148">
        <v>13</v>
      </c>
      <c r="E816" s="148">
        <f>SUM(E803:E815)</f>
        <v>13</v>
      </c>
      <c r="F816" s="148">
        <f>SUM(F803:F815)</f>
        <v>0</v>
      </c>
      <c r="G816" s="148">
        <f>SUM(G803:G815)</f>
        <v>13</v>
      </c>
      <c r="H816" s="147"/>
    </row>
    <row r="817" spans="1:8" ht="19.5" customHeight="1" x14ac:dyDescent="0.25">
      <c r="A817" s="215" t="s">
        <v>222</v>
      </c>
      <c r="B817" s="215"/>
      <c r="C817" s="148">
        <f>+C816+C802+C794</f>
        <v>18</v>
      </c>
      <c r="D817" s="148">
        <f>+D816+D802+D794</f>
        <v>25</v>
      </c>
      <c r="E817" s="148">
        <f>+E816+E802+E794</f>
        <v>25</v>
      </c>
      <c r="F817" s="148">
        <f>+F816+F802+F794</f>
        <v>0</v>
      </c>
      <c r="G817" s="148">
        <f>+G816+G802+G794</f>
        <v>25</v>
      </c>
      <c r="H817" s="147"/>
    </row>
    <row r="819" spans="1:8" ht="15.75" x14ac:dyDescent="0.25">
      <c r="A819" s="293" t="s">
        <v>1388</v>
      </c>
      <c r="B819" s="293"/>
      <c r="C819" s="293"/>
      <c r="D819" s="293"/>
      <c r="E819" s="293"/>
      <c r="F819" s="293"/>
      <c r="G819" s="293"/>
      <c r="H819" s="293"/>
    </row>
    <row r="820" spans="1:8" ht="19.5" customHeight="1" x14ac:dyDescent="0.25">
      <c r="A820" s="235" t="s">
        <v>0</v>
      </c>
      <c r="B820" s="235" t="s">
        <v>1</v>
      </c>
      <c r="C820" s="234" t="s">
        <v>378</v>
      </c>
      <c r="D820" s="234"/>
      <c r="E820" s="234"/>
      <c r="F820" s="234"/>
      <c r="G820" s="234"/>
      <c r="H820" s="234"/>
    </row>
    <row r="821" spans="1:8" ht="24.75" customHeight="1" x14ac:dyDescent="0.25">
      <c r="A821" s="236"/>
      <c r="B821" s="236"/>
      <c r="C821" s="234" t="s">
        <v>379</v>
      </c>
      <c r="D821" s="234" t="s">
        <v>380</v>
      </c>
      <c r="E821" s="234" t="s">
        <v>2</v>
      </c>
      <c r="F821" s="231" t="s">
        <v>381</v>
      </c>
      <c r="G821" s="232"/>
      <c r="H821" s="233"/>
    </row>
    <row r="822" spans="1:8" ht="80.25" customHeight="1" x14ac:dyDescent="0.25">
      <c r="A822" s="236"/>
      <c r="B822" s="236"/>
      <c r="C822" s="234"/>
      <c r="D822" s="234"/>
      <c r="E822" s="234"/>
      <c r="F822" s="159" t="s">
        <v>382</v>
      </c>
      <c r="G822" s="159" t="s">
        <v>383</v>
      </c>
      <c r="H822" s="159" t="s">
        <v>384</v>
      </c>
    </row>
    <row r="823" spans="1:8" ht="15.75" x14ac:dyDescent="0.25">
      <c r="A823" s="228">
        <v>1</v>
      </c>
      <c r="B823" s="228" t="s">
        <v>1389</v>
      </c>
      <c r="C823" s="125" t="s">
        <v>1390</v>
      </c>
      <c r="D823" s="125" t="s">
        <v>1391</v>
      </c>
      <c r="E823" s="125">
        <v>1</v>
      </c>
      <c r="F823" s="125"/>
      <c r="G823" s="125">
        <v>1</v>
      </c>
      <c r="H823" s="125"/>
    </row>
    <row r="824" spans="1:8" ht="15.75" x14ac:dyDescent="0.25">
      <c r="A824" s="229"/>
      <c r="B824" s="229"/>
      <c r="C824" s="125" t="s">
        <v>1392</v>
      </c>
      <c r="D824" s="125" t="s">
        <v>1393</v>
      </c>
      <c r="E824" s="125">
        <v>1</v>
      </c>
      <c r="F824" s="125"/>
      <c r="G824" s="125">
        <v>1</v>
      </c>
      <c r="H824" s="125"/>
    </row>
    <row r="825" spans="1:8" ht="15.75" x14ac:dyDescent="0.25">
      <c r="A825" s="229"/>
      <c r="B825" s="229"/>
      <c r="C825" s="125" t="s">
        <v>1394</v>
      </c>
      <c r="D825" s="125" t="s">
        <v>1395</v>
      </c>
      <c r="E825" s="125">
        <v>1</v>
      </c>
      <c r="F825" s="125"/>
      <c r="G825" s="125">
        <v>1</v>
      </c>
      <c r="H825" s="125"/>
    </row>
    <row r="826" spans="1:8" ht="15.75" x14ac:dyDescent="0.25">
      <c r="A826" s="230"/>
      <c r="B826" s="230"/>
      <c r="C826" s="125" t="s">
        <v>1396</v>
      </c>
      <c r="D826" s="125" t="s">
        <v>1397</v>
      </c>
      <c r="E826" s="125">
        <v>1</v>
      </c>
      <c r="F826" s="125"/>
      <c r="G826" s="125"/>
      <c r="H826" s="125">
        <v>1</v>
      </c>
    </row>
    <row r="827" spans="1:8" ht="15.75" x14ac:dyDescent="0.25">
      <c r="A827" s="215" t="s">
        <v>63</v>
      </c>
      <c r="B827" s="215"/>
      <c r="C827" s="129">
        <v>4</v>
      </c>
      <c r="D827" s="129">
        <v>4</v>
      </c>
      <c r="E827" s="129">
        <f>SUM(E823:E826)</f>
        <v>4</v>
      </c>
      <c r="F827" s="129">
        <f>SUM(F823:F826)</f>
        <v>0</v>
      </c>
      <c r="G827" s="129">
        <f>SUM(G823:G826)</f>
        <v>3</v>
      </c>
      <c r="H827" s="129">
        <f>SUM(H823:H826)</f>
        <v>1</v>
      </c>
    </row>
    <row r="828" spans="1:8" ht="31.5" x14ac:dyDescent="0.25">
      <c r="A828" s="125">
        <v>2</v>
      </c>
      <c r="B828" s="160" t="s">
        <v>1398</v>
      </c>
      <c r="C828" s="125" t="s">
        <v>175</v>
      </c>
      <c r="D828" s="125" t="s">
        <v>1399</v>
      </c>
      <c r="E828" s="125">
        <v>1</v>
      </c>
      <c r="F828" s="125"/>
      <c r="G828" s="125">
        <v>1</v>
      </c>
      <c r="H828" s="125"/>
    </row>
    <row r="829" spans="1:8" ht="15.75" x14ac:dyDescent="0.25">
      <c r="A829" s="215" t="s">
        <v>63</v>
      </c>
      <c r="B829" s="215"/>
      <c r="C829" s="129">
        <v>1</v>
      </c>
      <c r="D829" s="129">
        <v>1</v>
      </c>
      <c r="E829" s="129">
        <f>SUM(E828:E828)</f>
        <v>1</v>
      </c>
      <c r="F829" s="129">
        <f>SUM(F828:F828)</f>
        <v>0</v>
      </c>
      <c r="G829" s="129">
        <f>SUM(G828:G828)</f>
        <v>1</v>
      </c>
      <c r="H829" s="129">
        <f>SUM(H828:H828)</f>
        <v>0</v>
      </c>
    </row>
    <row r="830" spans="1:8" ht="15.75" x14ac:dyDescent="0.25">
      <c r="A830" s="228">
        <v>3</v>
      </c>
      <c r="B830" s="228" t="s">
        <v>1400</v>
      </c>
      <c r="C830" s="125" t="s">
        <v>1401</v>
      </c>
      <c r="D830" s="125" t="s">
        <v>1402</v>
      </c>
      <c r="E830" s="125">
        <v>1</v>
      </c>
      <c r="F830" s="125"/>
      <c r="G830" s="125">
        <v>1</v>
      </c>
      <c r="H830" s="125"/>
    </row>
    <row r="831" spans="1:8" ht="15.75" x14ac:dyDescent="0.25">
      <c r="A831" s="230"/>
      <c r="B831" s="229"/>
      <c r="C831" s="125" t="s">
        <v>1403</v>
      </c>
      <c r="D831" s="125" t="s">
        <v>1404</v>
      </c>
      <c r="E831" s="125">
        <v>1</v>
      </c>
      <c r="F831" s="125"/>
      <c r="G831" s="125">
        <v>1</v>
      </c>
      <c r="H831" s="125"/>
    </row>
    <row r="832" spans="1:8" ht="15.75" x14ac:dyDescent="0.25">
      <c r="A832" s="215" t="s">
        <v>63</v>
      </c>
      <c r="B832" s="215"/>
      <c r="C832" s="129">
        <v>2</v>
      </c>
      <c r="D832" s="129">
        <v>2</v>
      </c>
      <c r="E832" s="129">
        <f>SUM(E830:E831)</f>
        <v>2</v>
      </c>
      <c r="F832" s="129">
        <f>SUM(F830:F831)</f>
        <v>0</v>
      </c>
      <c r="G832" s="129">
        <f>SUM(G830:G831)</f>
        <v>2</v>
      </c>
      <c r="H832" s="129">
        <f>SUM(H830:H831)</f>
        <v>0</v>
      </c>
    </row>
    <row r="833" spans="1:8" ht="15.75" x14ac:dyDescent="0.25">
      <c r="A833" s="125">
        <v>4</v>
      </c>
      <c r="B833" s="125" t="s">
        <v>22</v>
      </c>
      <c r="C833" s="125" t="s">
        <v>81</v>
      </c>
      <c r="D833" s="125" t="s">
        <v>1405</v>
      </c>
      <c r="E833" s="125">
        <v>1</v>
      </c>
      <c r="F833" s="125"/>
      <c r="G833" s="125">
        <v>1</v>
      </c>
      <c r="H833" s="125"/>
    </row>
    <row r="834" spans="1:8" ht="15.75" x14ac:dyDescent="0.25">
      <c r="A834" s="215" t="s">
        <v>63</v>
      </c>
      <c r="B834" s="215"/>
      <c r="C834" s="129">
        <v>1</v>
      </c>
      <c r="D834" s="129">
        <v>1</v>
      </c>
      <c r="E834" s="129">
        <f>SUM(E833)</f>
        <v>1</v>
      </c>
      <c r="F834" s="129">
        <f>SUM(F833)</f>
        <v>0</v>
      </c>
      <c r="G834" s="129">
        <f>SUM(G833)</f>
        <v>1</v>
      </c>
      <c r="H834" s="129">
        <f>SUM(H833)</f>
        <v>0</v>
      </c>
    </row>
    <row r="835" spans="1:8" ht="15.75" x14ac:dyDescent="0.25">
      <c r="A835" s="228">
        <v>5</v>
      </c>
      <c r="B835" s="228" t="s">
        <v>1406</v>
      </c>
      <c r="C835" s="125" t="s">
        <v>1407</v>
      </c>
      <c r="D835" s="125" t="s">
        <v>1408</v>
      </c>
      <c r="E835" s="125">
        <v>1</v>
      </c>
      <c r="F835" s="125"/>
      <c r="G835" s="125">
        <v>1</v>
      </c>
      <c r="H835" s="125"/>
    </row>
    <row r="836" spans="1:8" ht="15.75" x14ac:dyDescent="0.25">
      <c r="A836" s="229"/>
      <c r="B836" s="229"/>
      <c r="C836" s="125" t="s">
        <v>1409</v>
      </c>
      <c r="D836" s="125" t="s">
        <v>1410</v>
      </c>
      <c r="E836" s="125">
        <v>1</v>
      </c>
      <c r="F836" s="125"/>
      <c r="G836" s="125">
        <v>1</v>
      </c>
      <c r="H836" s="125"/>
    </row>
    <row r="837" spans="1:8" ht="15.75" x14ac:dyDescent="0.25">
      <c r="A837" s="230"/>
      <c r="B837" s="230"/>
      <c r="C837" s="125" t="s">
        <v>1401</v>
      </c>
      <c r="D837" s="125" t="s">
        <v>1411</v>
      </c>
      <c r="E837" s="125">
        <v>1</v>
      </c>
      <c r="F837" s="125"/>
      <c r="G837" s="125">
        <v>1</v>
      </c>
      <c r="H837" s="125"/>
    </row>
    <row r="838" spans="1:8" ht="15.75" x14ac:dyDescent="0.25">
      <c r="A838" s="215" t="s">
        <v>63</v>
      </c>
      <c r="B838" s="215"/>
      <c r="C838" s="129">
        <v>3</v>
      </c>
      <c r="D838" s="129">
        <v>3</v>
      </c>
      <c r="E838" s="129">
        <f>SUM(E835:E837)</f>
        <v>3</v>
      </c>
      <c r="F838" s="129">
        <f>SUM(F835:F837)</f>
        <v>0</v>
      </c>
      <c r="G838" s="129">
        <f>SUM(G835:G837)</f>
        <v>3</v>
      </c>
      <c r="H838" s="129">
        <f>SUM(H835:H837)</f>
        <v>0</v>
      </c>
    </row>
    <row r="839" spans="1:8" ht="15.75" x14ac:dyDescent="0.25">
      <c r="A839" s="228">
        <v>6</v>
      </c>
      <c r="B839" s="228" t="s">
        <v>1412</v>
      </c>
      <c r="C839" s="228" t="s">
        <v>1413</v>
      </c>
      <c r="D839" s="125" t="s">
        <v>1414</v>
      </c>
      <c r="E839" s="125">
        <v>1</v>
      </c>
      <c r="F839" s="125"/>
      <c r="G839" s="125"/>
      <c r="H839" s="125">
        <v>1</v>
      </c>
    </row>
    <row r="840" spans="1:8" ht="15.75" x14ac:dyDescent="0.25">
      <c r="A840" s="229"/>
      <c r="B840" s="229"/>
      <c r="C840" s="229"/>
      <c r="D840" s="125" t="s">
        <v>1415</v>
      </c>
      <c r="E840" s="125">
        <v>1</v>
      </c>
      <c r="F840" s="125"/>
      <c r="G840" s="125"/>
      <c r="H840" s="125">
        <v>1</v>
      </c>
    </row>
    <row r="841" spans="1:8" ht="15.75" x14ac:dyDescent="0.25">
      <c r="A841" s="230"/>
      <c r="B841" s="229"/>
      <c r="C841" s="230"/>
      <c r="D841" s="125" t="s">
        <v>1416</v>
      </c>
      <c r="E841" s="125">
        <v>1</v>
      </c>
      <c r="F841" s="125"/>
      <c r="G841" s="125"/>
      <c r="H841" s="125">
        <v>1</v>
      </c>
    </row>
    <row r="842" spans="1:8" ht="15.75" x14ac:dyDescent="0.25">
      <c r="A842" s="215" t="s">
        <v>63</v>
      </c>
      <c r="B842" s="215"/>
      <c r="C842" s="129">
        <v>1</v>
      </c>
      <c r="D842" s="129">
        <v>3</v>
      </c>
      <c r="E842" s="129">
        <f>SUM(E839:E841)</f>
        <v>3</v>
      </c>
      <c r="F842" s="129">
        <f>SUM(F839:F841)</f>
        <v>0</v>
      </c>
      <c r="G842" s="129">
        <f>SUM(G839:G841)</f>
        <v>0</v>
      </c>
      <c r="H842" s="129">
        <f>SUM(H839:H841)</f>
        <v>3</v>
      </c>
    </row>
    <row r="843" spans="1:8" ht="15.75" customHeight="1" x14ac:dyDescent="0.25">
      <c r="A843" s="215" t="s">
        <v>222</v>
      </c>
      <c r="B843" s="215"/>
      <c r="C843" s="129">
        <f>+C842+C838+C834+C832+C829+C827</f>
        <v>12</v>
      </c>
      <c r="D843" s="129">
        <f t="shared" ref="D843:H843" si="44">+D842+D838+D834+D832+D829+D827</f>
        <v>14</v>
      </c>
      <c r="E843" s="129">
        <f t="shared" si="44"/>
        <v>14</v>
      </c>
      <c r="F843" s="129">
        <f t="shared" si="44"/>
        <v>0</v>
      </c>
      <c r="G843" s="129">
        <f t="shared" si="44"/>
        <v>10</v>
      </c>
      <c r="H843" s="129">
        <f t="shared" si="44"/>
        <v>4</v>
      </c>
    </row>
    <row r="845" spans="1:8" ht="20.25" customHeight="1" x14ac:dyDescent="0.25">
      <c r="A845" s="294" t="s">
        <v>1418</v>
      </c>
      <c r="B845" s="294"/>
      <c r="C845" s="294"/>
      <c r="D845" s="294"/>
      <c r="E845" s="294"/>
      <c r="F845" s="294"/>
      <c r="G845" s="294"/>
      <c r="H845" s="294"/>
    </row>
    <row r="846" spans="1:8" ht="19.5" customHeight="1" x14ac:dyDescent="0.25">
      <c r="A846" s="215" t="s">
        <v>0</v>
      </c>
      <c r="B846" s="215" t="s">
        <v>1</v>
      </c>
      <c r="C846" s="215" t="s">
        <v>378</v>
      </c>
      <c r="D846" s="215"/>
      <c r="E846" s="215"/>
      <c r="F846" s="215"/>
      <c r="G846" s="215"/>
      <c r="H846" s="215"/>
    </row>
    <row r="847" spans="1:8" ht="24.75" customHeight="1" x14ac:dyDescent="0.25">
      <c r="A847" s="215"/>
      <c r="B847" s="215"/>
      <c r="C847" s="215" t="s">
        <v>379</v>
      </c>
      <c r="D847" s="215" t="s">
        <v>380</v>
      </c>
      <c r="E847" s="215" t="s">
        <v>2</v>
      </c>
      <c r="F847" s="215" t="s">
        <v>381</v>
      </c>
      <c r="G847" s="215"/>
      <c r="H847" s="215"/>
    </row>
    <row r="848" spans="1:8" ht="80.25" customHeight="1" x14ac:dyDescent="0.25">
      <c r="A848" s="215"/>
      <c r="B848" s="215"/>
      <c r="C848" s="215"/>
      <c r="D848" s="215"/>
      <c r="E848" s="215"/>
      <c r="F848" s="148" t="s">
        <v>382</v>
      </c>
      <c r="G848" s="148" t="s">
        <v>383</v>
      </c>
      <c r="H848" s="148" t="s">
        <v>384</v>
      </c>
    </row>
    <row r="849" spans="1:8" ht="19.5" customHeight="1" x14ac:dyDescent="0.25">
      <c r="A849" s="147">
        <v>1</v>
      </c>
      <c r="B849" s="147" t="s">
        <v>1419</v>
      </c>
      <c r="C849" s="147" t="s">
        <v>1420</v>
      </c>
      <c r="D849" s="134" t="s">
        <v>1421</v>
      </c>
      <c r="E849" s="147">
        <v>1</v>
      </c>
      <c r="F849" s="147"/>
      <c r="G849" s="147">
        <v>1</v>
      </c>
      <c r="H849" s="148"/>
    </row>
    <row r="850" spans="1:8" ht="19.5" customHeight="1" x14ac:dyDescent="0.25">
      <c r="A850" s="215" t="s">
        <v>63</v>
      </c>
      <c r="B850" s="215"/>
      <c r="C850" s="148">
        <v>1</v>
      </c>
      <c r="D850" s="148">
        <v>1</v>
      </c>
      <c r="E850" s="148">
        <f>SUM(E849:E849)</f>
        <v>1</v>
      </c>
      <c r="F850" s="148">
        <f>SUM(F849:F849)</f>
        <v>0</v>
      </c>
      <c r="G850" s="148">
        <f>SUM(G849:G849)</f>
        <v>1</v>
      </c>
      <c r="H850" s="148"/>
    </row>
    <row r="851" spans="1:8" ht="19.5" customHeight="1" x14ac:dyDescent="0.25">
      <c r="A851" s="227">
        <v>2</v>
      </c>
      <c r="B851" s="227" t="s">
        <v>1422</v>
      </c>
      <c r="C851" s="147" t="s">
        <v>1423</v>
      </c>
      <c r="D851" s="147" t="s">
        <v>1424</v>
      </c>
      <c r="E851" s="147">
        <v>1</v>
      </c>
      <c r="F851" s="147"/>
      <c r="G851" s="147">
        <v>1</v>
      </c>
      <c r="H851" s="148"/>
    </row>
    <row r="852" spans="1:8" ht="19.5" customHeight="1" x14ac:dyDescent="0.25">
      <c r="A852" s="227"/>
      <c r="B852" s="227"/>
      <c r="C852" s="147" t="s">
        <v>1426</v>
      </c>
      <c r="D852" s="147" t="s">
        <v>1427</v>
      </c>
      <c r="E852" s="147">
        <v>1</v>
      </c>
      <c r="F852" s="147"/>
      <c r="G852" s="147">
        <v>1</v>
      </c>
      <c r="H852" s="148"/>
    </row>
    <row r="853" spans="1:8" ht="19.5" customHeight="1" x14ac:dyDescent="0.25">
      <c r="A853" s="227"/>
      <c r="B853" s="227"/>
      <c r="C853" s="147" t="s">
        <v>1428</v>
      </c>
      <c r="D853" s="134" t="s">
        <v>1429</v>
      </c>
      <c r="E853" s="147">
        <v>1</v>
      </c>
      <c r="F853" s="147"/>
      <c r="G853" s="147">
        <v>1</v>
      </c>
      <c r="H853" s="148"/>
    </row>
    <row r="854" spans="1:8" ht="19.5" customHeight="1" x14ac:dyDescent="0.25">
      <c r="A854" s="227"/>
      <c r="B854" s="227"/>
      <c r="C854" s="147" t="s">
        <v>1430</v>
      </c>
      <c r="D854" s="134" t="s">
        <v>1431</v>
      </c>
      <c r="E854" s="147">
        <v>1</v>
      </c>
      <c r="F854" s="147"/>
      <c r="G854" s="147">
        <v>1</v>
      </c>
      <c r="H854" s="148"/>
    </row>
    <row r="855" spans="1:8" ht="19.5" customHeight="1" x14ac:dyDescent="0.25">
      <c r="A855" s="227"/>
      <c r="B855" s="227"/>
      <c r="C855" s="147" t="s">
        <v>1425</v>
      </c>
      <c r="D855" s="147" t="s">
        <v>1432</v>
      </c>
      <c r="E855" s="147">
        <v>1</v>
      </c>
      <c r="F855" s="147"/>
      <c r="G855" s="147">
        <v>1</v>
      </c>
      <c r="H855" s="148"/>
    </row>
    <row r="856" spans="1:8" ht="19.5" customHeight="1" x14ac:dyDescent="0.25">
      <c r="A856" s="227"/>
      <c r="B856" s="227"/>
      <c r="C856" s="147" t="s">
        <v>1433</v>
      </c>
      <c r="D856" s="147" t="s">
        <v>1434</v>
      </c>
      <c r="E856" s="147">
        <v>1</v>
      </c>
      <c r="F856" s="147"/>
      <c r="G856" s="147">
        <v>1</v>
      </c>
      <c r="H856" s="148"/>
    </row>
    <row r="857" spans="1:8" ht="19.5" customHeight="1" x14ac:dyDescent="0.25">
      <c r="A857" s="227"/>
      <c r="B857" s="227"/>
      <c r="C857" s="147" t="s">
        <v>1433</v>
      </c>
      <c r="D857" s="147" t="s">
        <v>1435</v>
      </c>
      <c r="E857" s="148">
        <v>1</v>
      </c>
      <c r="F857" s="148"/>
      <c r="G857" s="148">
        <v>1</v>
      </c>
      <c r="H857" s="148"/>
    </row>
    <row r="858" spans="1:8" ht="19.5" customHeight="1" x14ac:dyDescent="0.25">
      <c r="A858" s="215" t="s">
        <v>63</v>
      </c>
      <c r="B858" s="215"/>
      <c r="C858" s="148">
        <v>7</v>
      </c>
      <c r="D858" s="148">
        <v>7</v>
      </c>
      <c r="E858" s="148">
        <f>SUM(E851:E857)</f>
        <v>7</v>
      </c>
      <c r="F858" s="148">
        <f>SUM(F851:F857)</f>
        <v>0</v>
      </c>
      <c r="G858" s="148">
        <f>SUM(G851:G857)</f>
        <v>7</v>
      </c>
      <c r="H858" s="148"/>
    </row>
    <row r="859" spans="1:8" ht="19.5" customHeight="1" x14ac:dyDescent="0.25">
      <c r="A859" s="227">
        <v>3</v>
      </c>
      <c r="B859" s="227" t="s">
        <v>1436</v>
      </c>
      <c r="C859" s="135" t="s">
        <v>1437</v>
      </c>
      <c r="D859" s="135" t="s">
        <v>1438</v>
      </c>
      <c r="E859" s="147">
        <v>1</v>
      </c>
      <c r="F859" s="147"/>
      <c r="G859" s="147">
        <v>1</v>
      </c>
      <c r="H859" s="148"/>
    </row>
    <row r="860" spans="1:8" ht="19.5" customHeight="1" x14ac:dyDescent="0.25">
      <c r="A860" s="227"/>
      <c r="B860" s="227"/>
      <c r="C860" s="135" t="s">
        <v>1439</v>
      </c>
      <c r="D860" s="135" t="s">
        <v>1440</v>
      </c>
      <c r="E860" s="147">
        <v>1</v>
      </c>
      <c r="F860" s="147"/>
      <c r="G860" s="147">
        <v>1</v>
      </c>
      <c r="H860" s="148"/>
    </row>
    <row r="861" spans="1:8" ht="19.5" customHeight="1" x14ac:dyDescent="0.25">
      <c r="A861" s="227"/>
      <c r="B861" s="227"/>
      <c r="C861" s="135" t="s">
        <v>1441</v>
      </c>
      <c r="D861" s="135" t="s">
        <v>1442</v>
      </c>
      <c r="E861" s="147">
        <v>1</v>
      </c>
      <c r="F861" s="147"/>
      <c r="G861" s="147">
        <v>1</v>
      </c>
      <c r="H861" s="148"/>
    </row>
    <row r="862" spans="1:8" ht="19.5" customHeight="1" x14ac:dyDescent="0.25">
      <c r="A862" s="227"/>
      <c r="B862" s="227"/>
      <c r="C862" s="135" t="s">
        <v>1443</v>
      </c>
      <c r="D862" s="135" t="s">
        <v>1444</v>
      </c>
      <c r="E862" s="147">
        <v>1</v>
      </c>
      <c r="F862" s="147"/>
      <c r="G862" s="147">
        <v>1</v>
      </c>
      <c r="H862" s="148"/>
    </row>
    <row r="863" spans="1:8" ht="19.5" customHeight="1" x14ac:dyDescent="0.25">
      <c r="A863" s="227"/>
      <c r="B863" s="227"/>
      <c r="C863" s="135" t="s">
        <v>1445</v>
      </c>
      <c r="D863" s="135" t="s">
        <v>1446</v>
      </c>
      <c r="E863" s="148">
        <v>1</v>
      </c>
      <c r="F863" s="148"/>
      <c r="G863" s="148">
        <v>1</v>
      </c>
      <c r="H863" s="148"/>
    </row>
    <row r="864" spans="1:8" ht="19.5" customHeight="1" x14ac:dyDescent="0.25">
      <c r="A864" s="215" t="s">
        <v>63</v>
      </c>
      <c r="B864" s="215"/>
      <c r="C864" s="148">
        <v>5</v>
      </c>
      <c r="D864" s="148">
        <v>5</v>
      </c>
      <c r="E864" s="148">
        <f>SUM(E859:E863)</f>
        <v>5</v>
      </c>
      <c r="F864" s="148">
        <f>SUM(F859:F863)</f>
        <v>0</v>
      </c>
      <c r="G864" s="148">
        <f>SUM(G859:G863)</f>
        <v>5</v>
      </c>
      <c r="H864" s="148"/>
    </row>
    <row r="865" spans="1:8" ht="19.5" customHeight="1" x14ac:dyDescent="0.25">
      <c r="A865" s="147">
        <v>4</v>
      </c>
      <c r="B865" s="147" t="s">
        <v>1447</v>
      </c>
      <c r="C865" s="147" t="s">
        <v>1448</v>
      </c>
      <c r="D865" s="147" t="s">
        <v>1449</v>
      </c>
      <c r="E865" s="147">
        <v>1</v>
      </c>
      <c r="F865" s="147"/>
      <c r="G865" s="147">
        <v>1</v>
      </c>
      <c r="H865" s="148"/>
    </row>
    <row r="866" spans="1:8" ht="19.5" customHeight="1" x14ac:dyDescent="0.25">
      <c r="A866" s="215" t="s">
        <v>63</v>
      </c>
      <c r="B866" s="215"/>
      <c r="C866" s="148">
        <v>1</v>
      </c>
      <c r="D866" s="148">
        <v>1</v>
      </c>
      <c r="E866" s="148">
        <f>SUM(E865:E865)</f>
        <v>1</v>
      </c>
      <c r="F866" s="148">
        <f>SUM(F865:F865)</f>
        <v>0</v>
      </c>
      <c r="G866" s="148">
        <f>SUM(G865:G865)</f>
        <v>1</v>
      </c>
      <c r="H866" s="148"/>
    </row>
    <row r="867" spans="1:8" ht="19.5" customHeight="1" x14ac:dyDescent="0.25">
      <c r="A867" s="147">
        <v>5</v>
      </c>
      <c r="B867" s="148" t="s">
        <v>1450</v>
      </c>
      <c r="C867" s="147" t="s">
        <v>1451</v>
      </c>
      <c r="D867" s="147" t="s">
        <v>1452</v>
      </c>
      <c r="E867" s="148">
        <v>1</v>
      </c>
      <c r="F867" s="148">
        <v>0</v>
      </c>
      <c r="G867" s="148">
        <v>1</v>
      </c>
      <c r="H867" s="148"/>
    </row>
    <row r="868" spans="1:8" ht="19.5" customHeight="1" x14ac:dyDescent="0.25">
      <c r="A868" s="215" t="s">
        <v>63</v>
      </c>
      <c r="B868" s="215"/>
      <c r="C868" s="148">
        <v>1</v>
      </c>
      <c r="D868" s="148">
        <v>1</v>
      </c>
      <c r="E868" s="148">
        <f>SUM(E867:E867)</f>
        <v>1</v>
      </c>
      <c r="F868" s="148">
        <f>SUM(F867:F867)</f>
        <v>0</v>
      </c>
      <c r="G868" s="148">
        <f>SUM(G867:G867)</f>
        <v>1</v>
      </c>
      <c r="H868" s="148"/>
    </row>
    <row r="869" spans="1:8" ht="19.5" customHeight="1" x14ac:dyDescent="0.25">
      <c r="A869" s="147">
        <v>6</v>
      </c>
      <c r="B869" s="147" t="s">
        <v>1453</v>
      </c>
      <c r="C869" s="147" t="s">
        <v>1454</v>
      </c>
      <c r="D869" s="147" t="s">
        <v>1455</v>
      </c>
      <c r="E869" s="147">
        <v>1</v>
      </c>
      <c r="F869" s="147"/>
      <c r="G869" s="147">
        <v>1</v>
      </c>
      <c r="H869" s="147"/>
    </row>
    <row r="870" spans="1:8" ht="19.5" customHeight="1" x14ac:dyDescent="0.25">
      <c r="A870" s="215" t="s">
        <v>63</v>
      </c>
      <c r="B870" s="215"/>
      <c r="C870" s="148">
        <v>1</v>
      </c>
      <c r="D870" s="148">
        <v>1</v>
      </c>
      <c r="E870" s="148">
        <f>SUM(E869:E869)</f>
        <v>1</v>
      </c>
      <c r="F870" s="148">
        <f>SUM(F869:F869)</f>
        <v>0</v>
      </c>
      <c r="G870" s="148">
        <f>SUM(G869:G869)</f>
        <v>1</v>
      </c>
      <c r="H870" s="147"/>
    </row>
    <row r="871" spans="1:8" ht="19.5" customHeight="1" x14ac:dyDescent="0.25">
      <c r="A871" s="227">
        <v>7</v>
      </c>
      <c r="B871" s="227" t="s">
        <v>1456</v>
      </c>
      <c r="C871" s="147" t="s">
        <v>1457</v>
      </c>
      <c r="D871" s="147" t="s">
        <v>1458</v>
      </c>
      <c r="E871" s="147">
        <v>1</v>
      </c>
      <c r="F871" s="147"/>
      <c r="G871" s="147">
        <v>1</v>
      </c>
      <c r="H871" s="147"/>
    </row>
    <row r="872" spans="1:8" ht="19.5" customHeight="1" x14ac:dyDescent="0.25">
      <c r="A872" s="227"/>
      <c r="B872" s="227"/>
      <c r="C872" s="147" t="s">
        <v>1459</v>
      </c>
      <c r="D872" s="147" t="s">
        <v>1460</v>
      </c>
      <c r="E872" s="147">
        <v>1</v>
      </c>
      <c r="F872" s="147"/>
      <c r="G872" s="147">
        <v>1</v>
      </c>
      <c r="H872" s="147"/>
    </row>
    <row r="873" spans="1:8" ht="19.5" customHeight="1" x14ac:dyDescent="0.25">
      <c r="A873" s="227"/>
      <c r="B873" s="227"/>
      <c r="C873" s="147" t="s">
        <v>1461</v>
      </c>
      <c r="D873" s="147" t="s">
        <v>1462</v>
      </c>
      <c r="E873" s="147">
        <v>1</v>
      </c>
      <c r="F873" s="147"/>
      <c r="G873" s="147">
        <v>1</v>
      </c>
      <c r="H873" s="147"/>
    </row>
    <row r="874" spans="1:8" ht="19.5" customHeight="1" x14ac:dyDescent="0.25">
      <c r="A874" s="227"/>
      <c r="B874" s="227"/>
      <c r="C874" s="147" t="s">
        <v>1463</v>
      </c>
      <c r="D874" s="147" t="s">
        <v>1464</v>
      </c>
      <c r="E874" s="147">
        <v>1</v>
      </c>
      <c r="F874" s="147"/>
      <c r="G874" s="147">
        <v>1</v>
      </c>
      <c r="H874" s="147"/>
    </row>
    <row r="875" spans="1:8" ht="19.5" customHeight="1" x14ac:dyDescent="0.25">
      <c r="A875" s="227"/>
      <c r="B875" s="227"/>
      <c r="C875" s="147" t="s">
        <v>1465</v>
      </c>
      <c r="D875" s="147" t="s">
        <v>1466</v>
      </c>
      <c r="E875" s="147">
        <v>1</v>
      </c>
      <c r="F875" s="147"/>
      <c r="G875" s="147">
        <v>1</v>
      </c>
      <c r="H875" s="147"/>
    </row>
    <row r="876" spans="1:8" ht="19.5" customHeight="1" x14ac:dyDescent="0.25">
      <c r="A876" s="227"/>
      <c r="B876" s="227"/>
      <c r="C876" s="147" t="s">
        <v>1467</v>
      </c>
      <c r="D876" s="147" t="s">
        <v>1468</v>
      </c>
      <c r="E876" s="147">
        <v>1</v>
      </c>
      <c r="F876" s="147"/>
      <c r="G876" s="147">
        <v>1</v>
      </c>
      <c r="H876" s="147"/>
    </row>
    <row r="877" spans="1:8" ht="19.5" customHeight="1" x14ac:dyDescent="0.25">
      <c r="A877" s="215" t="s">
        <v>63</v>
      </c>
      <c r="B877" s="215"/>
      <c r="C877" s="148">
        <v>6</v>
      </c>
      <c r="D877" s="148">
        <v>6</v>
      </c>
      <c r="E877" s="148">
        <f>SUM(E871:E876)</f>
        <v>6</v>
      </c>
      <c r="F877" s="148">
        <f>SUM(F871:F876)</f>
        <v>0</v>
      </c>
      <c r="G877" s="148">
        <f>SUM(G871:G876)</f>
        <v>6</v>
      </c>
      <c r="H877" s="147"/>
    </row>
    <row r="878" spans="1:8" ht="19.5" customHeight="1" x14ac:dyDescent="0.25">
      <c r="A878" s="227">
        <v>8</v>
      </c>
      <c r="B878" s="227" t="s">
        <v>1469</v>
      </c>
      <c r="C878" s="147" t="s">
        <v>1470</v>
      </c>
      <c r="D878" s="147" t="s">
        <v>1471</v>
      </c>
      <c r="E878" s="147">
        <v>1</v>
      </c>
      <c r="F878" s="147"/>
      <c r="G878" s="147">
        <v>1</v>
      </c>
      <c r="H878" s="147"/>
    </row>
    <row r="879" spans="1:8" ht="19.5" customHeight="1" x14ac:dyDescent="0.25">
      <c r="A879" s="227"/>
      <c r="B879" s="227"/>
      <c r="C879" s="147" t="s">
        <v>1465</v>
      </c>
      <c r="D879" s="147" t="s">
        <v>1472</v>
      </c>
      <c r="E879" s="147">
        <v>1</v>
      </c>
      <c r="F879" s="147"/>
      <c r="G879" s="147">
        <v>1</v>
      </c>
      <c r="H879" s="147"/>
    </row>
    <row r="880" spans="1:8" ht="19.5" customHeight="1" x14ac:dyDescent="0.25">
      <c r="A880" s="227"/>
      <c r="B880" s="227"/>
      <c r="C880" s="147" t="s">
        <v>1473</v>
      </c>
      <c r="D880" s="147" t="s">
        <v>1474</v>
      </c>
      <c r="E880" s="147">
        <v>1</v>
      </c>
      <c r="F880" s="147"/>
      <c r="G880" s="147">
        <v>1</v>
      </c>
      <c r="H880" s="147"/>
    </row>
    <row r="881" spans="1:8" ht="19.5" customHeight="1" x14ac:dyDescent="0.25">
      <c r="A881" s="215" t="s">
        <v>63</v>
      </c>
      <c r="B881" s="215"/>
      <c r="C881" s="148">
        <v>3</v>
      </c>
      <c r="D881" s="148">
        <v>3</v>
      </c>
      <c r="E881" s="148">
        <v>3</v>
      </c>
      <c r="F881" s="148">
        <v>0</v>
      </c>
      <c r="G881" s="148">
        <v>3</v>
      </c>
      <c r="H881" s="147"/>
    </row>
    <row r="882" spans="1:8" ht="19.5" customHeight="1" x14ac:dyDescent="0.25">
      <c r="A882" s="227">
        <v>9</v>
      </c>
      <c r="B882" s="215" t="s">
        <v>613</v>
      </c>
      <c r="C882" s="147" t="s">
        <v>1475</v>
      </c>
      <c r="D882" s="147" t="s">
        <v>1476</v>
      </c>
      <c r="E882" s="148">
        <v>1</v>
      </c>
      <c r="F882" s="148"/>
      <c r="G882" s="148">
        <v>1</v>
      </c>
      <c r="H882" s="147"/>
    </row>
    <row r="883" spans="1:8" ht="19.5" customHeight="1" x14ac:dyDescent="0.25">
      <c r="A883" s="227"/>
      <c r="B883" s="215"/>
      <c r="C883" s="147" t="s">
        <v>1477</v>
      </c>
      <c r="D883" s="147" t="s">
        <v>1478</v>
      </c>
      <c r="E883" s="148">
        <v>1</v>
      </c>
      <c r="F883" s="148"/>
      <c r="G883" s="148">
        <v>1</v>
      </c>
      <c r="H883" s="147"/>
    </row>
    <row r="884" spans="1:8" ht="19.5" customHeight="1" x14ac:dyDescent="0.25">
      <c r="A884" s="227"/>
      <c r="B884" s="215"/>
      <c r="C884" s="147" t="s">
        <v>1479</v>
      </c>
      <c r="D884" s="147" t="s">
        <v>1480</v>
      </c>
      <c r="E884" s="148">
        <v>1</v>
      </c>
      <c r="F884" s="148"/>
      <c r="G884" s="148">
        <v>1</v>
      </c>
      <c r="H884" s="147"/>
    </row>
    <row r="885" spans="1:8" ht="19.5" customHeight="1" x14ac:dyDescent="0.25">
      <c r="A885" s="215" t="s">
        <v>63</v>
      </c>
      <c r="B885" s="215"/>
      <c r="C885" s="148">
        <v>3</v>
      </c>
      <c r="D885" s="148">
        <v>3</v>
      </c>
      <c r="E885" s="148">
        <v>3</v>
      </c>
      <c r="F885" s="148"/>
      <c r="G885" s="148">
        <v>3</v>
      </c>
      <c r="H885" s="147"/>
    </row>
    <row r="886" spans="1:8" ht="29.25" customHeight="1" x14ac:dyDescent="0.25">
      <c r="A886" s="227">
        <v>10</v>
      </c>
      <c r="B886" s="215" t="s">
        <v>1481</v>
      </c>
      <c r="C886" s="147" t="s">
        <v>1482</v>
      </c>
      <c r="D886" s="147" t="s">
        <v>1483</v>
      </c>
      <c r="E886" s="148">
        <v>1</v>
      </c>
      <c r="F886" s="148"/>
      <c r="G886" s="148">
        <v>1</v>
      </c>
      <c r="H886" s="147"/>
    </row>
    <row r="887" spans="1:8" ht="19.5" customHeight="1" x14ac:dyDescent="0.25">
      <c r="A887" s="227"/>
      <c r="B887" s="215"/>
      <c r="C887" s="147" t="s">
        <v>1484</v>
      </c>
      <c r="D887" s="147" t="s">
        <v>1485</v>
      </c>
      <c r="E887" s="148">
        <v>1</v>
      </c>
      <c r="F887" s="148"/>
      <c r="G887" s="148">
        <v>1</v>
      </c>
      <c r="H887" s="147"/>
    </row>
    <row r="888" spans="1:8" ht="19.5" customHeight="1" x14ac:dyDescent="0.25">
      <c r="A888" s="227"/>
      <c r="B888" s="215"/>
      <c r="C888" s="147" t="s">
        <v>1486</v>
      </c>
      <c r="D888" s="147" t="s">
        <v>1487</v>
      </c>
      <c r="E888" s="148">
        <v>1</v>
      </c>
      <c r="F888" s="148"/>
      <c r="G888" s="148">
        <v>1</v>
      </c>
      <c r="H888" s="147"/>
    </row>
    <row r="889" spans="1:8" ht="19.5" customHeight="1" x14ac:dyDescent="0.25">
      <c r="A889" s="227"/>
      <c r="B889" s="215"/>
      <c r="C889" s="147" t="s">
        <v>1488</v>
      </c>
      <c r="D889" s="147" t="s">
        <v>1489</v>
      </c>
      <c r="E889" s="148">
        <v>1</v>
      </c>
      <c r="F889" s="148"/>
      <c r="G889" s="148">
        <v>1</v>
      </c>
      <c r="H889" s="147"/>
    </row>
    <row r="890" spans="1:8" ht="19.5" customHeight="1" x14ac:dyDescent="0.25">
      <c r="A890" s="215" t="s">
        <v>63</v>
      </c>
      <c r="B890" s="215"/>
      <c r="C890" s="148">
        <v>4</v>
      </c>
      <c r="D890" s="148">
        <v>4</v>
      </c>
      <c r="E890" s="148">
        <v>4</v>
      </c>
      <c r="F890" s="148"/>
      <c r="G890" s="148">
        <v>4</v>
      </c>
      <c r="H890" s="147"/>
    </row>
    <row r="891" spans="1:8" ht="19.5" customHeight="1" x14ac:dyDescent="0.25">
      <c r="A891" s="227">
        <v>11</v>
      </c>
      <c r="B891" s="215" t="s">
        <v>617</v>
      </c>
      <c r="C891" s="147" t="s">
        <v>1490</v>
      </c>
      <c r="D891" s="147" t="s">
        <v>1491</v>
      </c>
      <c r="E891" s="148">
        <v>1</v>
      </c>
      <c r="F891" s="148">
        <v>0</v>
      </c>
      <c r="G891" s="148">
        <v>1</v>
      </c>
      <c r="H891" s="147"/>
    </row>
    <row r="892" spans="1:8" ht="19.5" customHeight="1" x14ac:dyDescent="0.25">
      <c r="A892" s="227"/>
      <c r="B892" s="215"/>
      <c r="C892" s="147" t="s">
        <v>1492</v>
      </c>
      <c r="D892" s="147" t="s">
        <v>1493</v>
      </c>
      <c r="E892" s="148">
        <v>1</v>
      </c>
      <c r="F892" s="148"/>
      <c r="G892" s="148">
        <v>1</v>
      </c>
      <c r="H892" s="147"/>
    </row>
    <row r="893" spans="1:8" ht="19.5" customHeight="1" x14ac:dyDescent="0.25">
      <c r="A893" s="215" t="s">
        <v>63</v>
      </c>
      <c r="B893" s="215"/>
      <c r="C893" s="148">
        <v>2</v>
      </c>
      <c r="D893" s="148">
        <v>2</v>
      </c>
      <c r="E893" s="148">
        <v>2</v>
      </c>
      <c r="F893" s="148">
        <v>0</v>
      </c>
      <c r="G893" s="148">
        <v>2</v>
      </c>
      <c r="H893" s="147"/>
    </row>
    <row r="894" spans="1:8" ht="19.5" customHeight="1" x14ac:dyDescent="0.25">
      <c r="A894" s="227">
        <v>12</v>
      </c>
      <c r="B894" s="215" t="s">
        <v>1494</v>
      </c>
      <c r="C894" s="147" t="s">
        <v>1495</v>
      </c>
      <c r="D894" s="147" t="s">
        <v>1496</v>
      </c>
      <c r="E894" s="148">
        <v>1</v>
      </c>
      <c r="F894" s="148"/>
      <c r="G894" s="148">
        <v>1</v>
      </c>
      <c r="H894" s="147"/>
    </row>
    <row r="895" spans="1:8" ht="19.5" customHeight="1" x14ac:dyDescent="0.25">
      <c r="A895" s="227"/>
      <c r="B895" s="215"/>
      <c r="C895" s="147" t="s">
        <v>1497</v>
      </c>
      <c r="D895" s="147" t="s">
        <v>1498</v>
      </c>
      <c r="E895" s="148">
        <v>1</v>
      </c>
      <c r="F895" s="148"/>
      <c r="G895" s="148">
        <v>1</v>
      </c>
      <c r="H895" s="147"/>
    </row>
    <row r="896" spans="1:8" ht="19.5" customHeight="1" x14ac:dyDescent="0.25">
      <c r="A896" s="227"/>
      <c r="B896" s="215"/>
      <c r="C896" s="147" t="s">
        <v>1499</v>
      </c>
      <c r="D896" s="147" t="s">
        <v>1500</v>
      </c>
      <c r="E896" s="148">
        <v>1</v>
      </c>
      <c r="F896" s="148">
        <v>0</v>
      </c>
      <c r="G896" s="148">
        <v>1</v>
      </c>
      <c r="H896" s="147"/>
    </row>
    <row r="897" spans="1:8" ht="19.5" customHeight="1" x14ac:dyDescent="0.25">
      <c r="A897" s="215" t="s">
        <v>63</v>
      </c>
      <c r="B897" s="215"/>
      <c r="C897" s="148">
        <v>3</v>
      </c>
      <c r="D897" s="148">
        <v>3</v>
      </c>
      <c r="E897" s="148">
        <v>3</v>
      </c>
      <c r="F897" s="148"/>
      <c r="G897" s="148">
        <v>3</v>
      </c>
      <c r="H897" s="147"/>
    </row>
    <row r="898" spans="1:8" ht="19.5" customHeight="1" x14ac:dyDescent="0.25">
      <c r="A898" s="227">
        <v>13</v>
      </c>
      <c r="B898" s="215" t="s">
        <v>1501</v>
      </c>
      <c r="C898" s="147" t="s">
        <v>1502</v>
      </c>
      <c r="D898" s="147" t="s">
        <v>1503</v>
      </c>
      <c r="E898" s="148">
        <v>1</v>
      </c>
      <c r="F898" s="148">
        <v>0</v>
      </c>
      <c r="G898" s="148">
        <v>1</v>
      </c>
      <c r="H898" s="147"/>
    </row>
    <row r="899" spans="1:8" ht="19.5" customHeight="1" x14ac:dyDescent="0.25">
      <c r="A899" s="227"/>
      <c r="B899" s="215"/>
      <c r="C899" s="147" t="s">
        <v>1504</v>
      </c>
      <c r="D899" s="147" t="s">
        <v>1505</v>
      </c>
      <c r="E899" s="148">
        <v>1</v>
      </c>
      <c r="F899" s="148"/>
      <c r="G899" s="148">
        <v>1</v>
      </c>
      <c r="H899" s="147"/>
    </row>
    <row r="900" spans="1:8" ht="19.5" customHeight="1" x14ac:dyDescent="0.25">
      <c r="A900" s="227"/>
      <c r="B900" s="215"/>
      <c r="C900" s="147" t="s">
        <v>1506</v>
      </c>
      <c r="D900" s="147" t="s">
        <v>1507</v>
      </c>
      <c r="E900" s="148">
        <v>1</v>
      </c>
      <c r="F900" s="148"/>
      <c r="G900" s="148">
        <v>1</v>
      </c>
      <c r="H900" s="147"/>
    </row>
    <row r="901" spans="1:8" ht="19.5" customHeight="1" x14ac:dyDescent="0.25">
      <c r="A901" s="227"/>
      <c r="B901" s="215"/>
      <c r="C901" s="147" t="s">
        <v>1506</v>
      </c>
      <c r="D901" s="147" t="s">
        <v>1508</v>
      </c>
      <c r="E901" s="148">
        <v>1</v>
      </c>
      <c r="F901" s="148"/>
      <c r="G901" s="148">
        <v>1</v>
      </c>
      <c r="H901" s="147"/>
    </row>
    <row r="902" spans="1:8" ht="19.5" customHeight="1" x14ac:dyDescent="0.25">
      <c r="A902" s="215" t="s">
        <v>63</v>
      </c>
      <c r="B902" s="215"/>
      <c r="C902" s="148">
        <v>4</v>
      </c>
      <c r="D902" s="148">
        <v>4</v>
      </c>
      <c r="E902" s="148">
        <v>4</v>
      </c>
      <c r="F902" s="148">
        <v>0</v>
      </c>
      <c r="G902" s="148">
        <v>4</v>
      </c>
      <c r="H902" s="147"/>
    </row>
    <row r="903" spans="1:8" ht="19.5" customHeight="1" x14ac:dyDescent="0.25">
      <c r="A903" s="215" t="s">
        <v>222</v>
      </c>
      <c r="B903" s="215"/>
      <c r="C903" s="148">
        <f>+C902+C897+C893+C890+C885+C881+C877+C870+C868+C866+C864+C858+C850</f>
        <v>41</v>
      </c>
      <c r="D903" s="148">
        <f t="shared" ref="D903:G903" si="45">+D902+D897+D893+D890+D885+D881+D877+D870+D868+D866+D864+D858+D850</f>
        <v>41</v>
      </c>
      <c r="E903" s="148">
        <f t="shared" si="45"/>
        <v>41</v>
      </c>
      <c r="F903" s="148">
        <f t="shared" si="45"/>
        <v>0</v>
      </c>
      <c r="G903" s="148">
        <f t="shared" si="45"/>
        <v>41</v>
      </c>
      <c r="H903" s="147"/>
    </row>
    <row r="905" spans="1:8" ht="15.75" customHeight="1" x14ac:dyDescent="0.25">
      <c r="A905" s="294" t="s">
        <v>1509</v>
      </c>
      <c r="B905" s="294"/>
      <c r="C905" s="294"/>
      <c r="D905" s="294"/>
      <c r="E905" s="294"/>
      <c r="F905" s="294"/>
      <c r="G905" s="294"/>
      <c r="H905" s="294"/>
    </row>
    <row r="906" spans="1:8" ht="19.5" customHeight="1" x14ac:dyDescent="0.25">
      <c r="A906" s="215" t="s">
        <v>0</v>
      </c>
      <c r="B906" s="215" t="s">
        <v>1</v>
      </c>
      <c r="C906" s="215" t="s">
        <v>378</v>
      </c>
      <c r="D906" s="215"/>
      <c r="E906" s="215"/>
      <c r="F906" s="215"/>
      <c r="G906" s="215"/>
      <c r="H906" s="215"/>
    </row>
    <row r="907" spans="1:8" ht="24.75" customHeight="1" x14ac:dyDescent="0.25">
      <c r="A907" s="215"/>
      <c r="B907" s="215"/>
      <c r="C907" s="215" t="s">
        <v>379</v>
      </c>
      <c r="D907" s="215" t="s">
        <v>380</v>
      </c>
      <c r="E907" s="215" t="s">
        <v>2</v>
      </c>
      <c r="F907" s="215" t="s">
        <v>381</v>
      </c>
      <c r="G907" s="215"/>
      <c r="H907" s="215"/>
    </row>
    <row r="908" spans="1:8" ht="80.25" customHeight="1" x14ac:dyDescent="0.25">
      <c r="A908" s="215"/>
      <c r="B908" s="215"/>
      <c r="C908" s="215"/>
      <c r="D908" s="215"/>
      <c r="E908" s="215"/>
      <c r="F908" s="148" t="s">
        <v>382</v>
      </c>
      <c r="G908" s="148" t="s">
        <v>383</v>
      </c>
      <c r="H908" s="148" t="s">
        <v>384</v>
      </c>
    </row>
    <row r="909" spans="1:8" ht="19.5" customHeight="1" x14ac:dyDescent="0.25">
      <c r="A909" s="217">
        <v>1</v>
      </c>
      <c r="B909" s="227" t="s">
        <v>1510</v>
      </c>
      <c r="C909" s="147" t="s">
        <v>1511</v>
      </c>
      <c r="D909" s="147" t="s">
        <v>1512</v>
      </c>
      <c r="E909" s="147">
        <f>+F909+G909</f>
        <v>1</v>
      </c>
      <c r="F909" s="147"/>
      <c r="G909" s="147">
        <v>1</v>
      </c>
      <c r="H909" s="147"/>
    </row>
    <row r="910" spans="1:8" ht="19.5" customHeight="1" x14ac:dyDescent="0.25">
      <c r="A910" s="226"/>
      <c r="B910" s="227"/>
      <c r="C910" s="227" t="s">
        <v>259</v>
      </c>
      <c r="D910" s="147" t="s">
        <v>1513</v>
      </c>
      <c r="E910" s="147">
        <f t="shared" ref="E910:E922" si="46">+F910+G910</f>
        <v>1</v>
      </c>
      <c r="F910" s="147"/>
      <c r="G910" s="147">
        <v>1</v>
      </c>
      <c r="H910" s="147"/>
    </row>
    <row r="911" spans="1:8" ht="19.5" customHeight="1" x14ac:dyDescent="0.25">
      <c r="A911" s="226"/>
      <c r="B911" s="227"/>
      <c r="C911" s="227"/>
      <c r="D911" s="147" t="s">
        <v>1514</v>
      </c>
      <c r="E911" s="147">
        <f t="shared" si="46"/>
        <v>1</v>
      </c>
      <c r="F911" s="147"/>
      <c r="G911" s="147">
        <v>1</v>
      </c>
      <c r="H911" s="147"/>
    </row>
    <row r="912" spans="1:8" ht="19.5" customHeight="1" x14ac:dyDescent="0.25">
      <c r="A912" s="226"/>
      <c r="B912" s="227"/>
      <c r="C912" s="227"/>
      <c r="D912" s="147" t="s">
        <v>1515</v>
      </c>
      <c r="E912" s="147">
        <f t="shared" si="46"/>
        <v>1</v>
      </c>
      <c r="F912" s="147"/>
      <c r="G912" s="147">
        <v>1</v>
      </c>
      <c r="H912" s="147"/>
    </row>
    <row r="913" spans="1:8" ht="19.5" customHeight="1" x14ac:dyDescent="0.25">
      <c r="A913" s="218"/>
      <c r="B913" s="227"/>
      <c r="C913" s="147" t="s">
        <v>876</v>
      </c>
      <c r="D913" s="147" t="s">
        <v>1516</v>
      </c>
      <c r="E913" s="147">
        <f t="shared" si="46"/>
        <v>1</v>
      </c>
      <c r="F913" s="147"/>
      <c r="G913" s="147">
        <v>1</v>
      </c>
      <c r="H913" s="147"/>
    </row>
    <row r="914" spans="1:8" ht="19.5" customHeight="1" x14ac:dyDescent="0.25">
      <c r="A914" s="215" t="s">
        <v>1517</v>
      </c>
      <c r="B914" s="215"/>
      <c r="C914" s="148">
        <v>3</v>
      </c>
      <c r="D914" s="148">
        <v>5</v>
      </c>
      <c r="E914" s="148">
        <f>SUM(E909:E913)</f>
        <v>5</v>
      </c>
      <c r="F914" s="148">
        <f t="shared" ref="F914:G914" si="47">SUM(F909:F913)</f>
        <v>0</v>
      </c>
      <c r="G914" s="148">
        <f t="shared" si="47"/>
        <v>5</v>
      </c>
      <c r="H914" s="147"/>
    </row>
    <row r="915" spans="1:8" ht="19.5" customHeight="1" x14ac:dyDescent="0.25">
      <c r="A915" s="217">
        <v>2</v>
      </c>
      <c r="B915" s="227" t="s">
        <v>1518</v>
      </c>
      <c r="C915" s="227" t="s">
        <v>1191</v>
      </c>
      <c r="D915" s="147" t="s">
        <v>1519</v>
      </c>
      <c r="E915" s="147">
        <f t="shared" si="46"/>
        <v>1</v>
      </c>
      <c r="F915" s="147"/>
      <c r="G915" s="147">
        <v>1</v>
      </c>
      <c r="H915" s="147"/>
    </row>
    <row r="916" spans="1:8" ht="19.5" customHeight="1" x14ac:dyDescent="0.25">
      <c r="A916" s="226"/>
      <c r="B916" s="227"/>
      <c r="C916" s="227"/>
      <c r="D916" s="147" t="s">
        <v>1520</v>
      </c>
      <c r="E916" s="147">
        <f t="shared" si="46"/>
        <v>1</v>
      </c>
      <c r="F916" s="147"/>
      <c r="G916" s="147">
        <v>1</v>
      </c>
      <c r="H916" s="147"/>
    </row>
    <row r="917" spans="1:8" ht="19.5" customHeight="1" x14ac:dyDescent="0.25">
      <c r="A917" s="226"/>
      <c r="B917" s="227"/>
      <c r="C917" s="227" t="s">
        <v>1521</v>
      </c>
      <c r="D917" s="147" t="s">
        <v>1522</v>
      </c>
      <c r="E917" s="147">
        <f t="shared" si="46"/>
        <v>1</v>
      </c>
      <c r="F917" s="147"/>
      <c r="G917" s="147">
        <v>1</v>
      </c>
      <c r="H917" s="147"/>
    </row>
    <row r="918" spans="1:8" ht="19.5" customHeight="1" x14ac:dyDescent="0.25">
      <c r="A918" s="226"/>
      <c r="B918" s="227"/>
      <c r="C918" s="227"/>
      <c r="D918" s="147" t="s">
        <v>1523</v>
      </c>
      <c r="E918" s="147">
        <f t="shared" si="46"/>
        <v>1</v>
      </c>
      <c r="F918" s="147"/>
      <c r="G918" s="147">
        <v>1</v>
      </c>
      <c r="H918" s="147"/>
    </row>
    <row r="919" spans="1:8" ht="19.5" customHeight="1" x14ac:dyDescent="0.25">
      <c r="A919" s="218"/>
      <c r="B919" s="227"/>
      <c r="C919" s="147" t="s">
        <v>1524</v>
      </c>
      <c r="D919" s="147" t="s">
        <v>1525</v>
      </c>
      <c r="E919" s="147">
        <f t="shared" si="46"/>
        <v>1</v>
      </c>
      <c r="F919" s="147"/>
      <c r="G919" s="147">
        <v>1</v>
      </c>
      <c r="H919" s="147"/>
    </row>
    <row r="920" spans="1:8" ht="33" customHeight="1" x14ac:dyDescent="0.25">
      <c r="A920" s="215" t="s">
        <v>1526</v>
      </c>
      <c r="B920" s="215"/>
      <c r="C920" s="148">
        <v>3</v>
      </c>
      <c r="D920" s="148">
        <v>5</v>
      </c>
      <c r="E920" s="148">
        <f>SUM(E915:E919)</f>
        <v>5</v>
      </c>
      <c r="F920" s="148">
        <f>SUM(F915:F919)</f>
        <v>0</v>
      </c>
      <c r="G920" s="148">
        <f>SUM(G915:G919)</f>
        <v>5</v>
      </c>
      <c r="H920" s="147"/>
    </row>
    <row r="921" spans="1:8" ht="19.5" customHeight="1" x14ac:dyDescent="0.25">
      <c r="A921" s="217">
        <v>3</v>
      </c>
      <c r="B921" s="227" t="s">
        <v>1527</v>
      </c>
      <c r="C921" s="147" t="s">
        <v>1529</v>
      </c>
      <c r="D921" s="147" t="s">
        <v>1530</v>
      </c>
      <c r="E921" s="147">
        <f t="shared" si="46"/>
        <v>1</v>
      </c>
      <c r="F921" s="147"/>
      <c r="G921" s="147">
        <v>1</v>
      </c>
      <c r="H921" s="147"/>
    </row>
    <row r="922" spans="1:8" ht="19.5" customHeight="1" x14ac:dyDescent="0.25">
      <c r="A922" s="218"/>
      <c r="B922" s="227"/>
      <c r="C922" s="147" t="s">
        <v>1528</v>
      </c>
      <c r="D922" s="147" t="s">
        <v>1531</v>
      </c>
      <c r="E922" s="147">
        <f t="shared" si="46"/>
        <v>1</v>
      </c>
      <c r="F922" s="147"/>
      <c r="G922" s="147">
        <v>1</v>
      </c>
      <c r="H922" s="147"/>
    </row>
    <row r="923" spans="1:8" ht="19.5" customHeight="1" x14ac:dyDescent="0.25">
      <c r="A923" s="215" t="s">
        <v>1532</v>
      </c>
      <c r="B923" s="215"/>
      <c r="C923" s="148">
        <v>2</v>
      </c>
      <c r="D923" s="148">
        <v>2</v>
      </c>
      <c r="E923" s="148">
        <f>SUM(E921:E922)</f>
        <v>2</v>
      </c>
      <c r="F923" s="148">
        <f>SUM(F921:F922)</f>
        <v>0</v>
      </c>
      <c r="G923" s="148">
        <f>SUM(G921:G922)</f>
        <v>2</v>
      </c>
      <c r="H923" s="147"/>
    </row>
    <row r="924" spans="1:8" ht="19.5" customHeight="1" x14ac:dyDescent="0.25">
      <c r="A924" s="217">
        <v>4</v>
      </c>
      <c r="B924" s="227" t="s">
        <v>1534</v>
      </c>
      <c r="C924" s="147" t="s">
        <v>1535</v>
      </c>
      <c r="D924" s="147" t="s">
        <v>1536</v>
      </c>
      <c r="E924" s="147">
        <f t="shared" ref="E924:E927" si="48">+F924+G924</f>
        <v>1</v>
      </c>
      <c r="F924" s="148"/>
      <c r="G924" s="147">
        <v>1</v>
      </c>
      <c r="H924" s="147"/>
    </row>
    <row r="925" spans="1:8" ht="19.5" customHeight="1" x14ac:dyDescent="0.25">
      <c r="A925" s="226"/>
      <c r="B925" s="227"/>
      <c r="C925" s="147" t="s">
        <v>1537</v>
      </c>
      <c r="D925" s="147" t="s">
        <v>1538</v>
      </c>
      <c r="E925" s="147">
        <f t="shared" si="48"/>
        <v>1</v>
      </c>
      <c r="F925" s="148"/>
      <c r="G925" s="147">
        <v>1</v>
      </c>
      <c r="H925" s="147"/>
    </row>
    <row r="926" spans="1:8" ht="19.5" customHeight="1" x14ac:dyDescent="0.25">
      <c r="A926" s="226"/>
      <c r="B926" s="227"/>
      <c r="C926" s="147" t="s">
        <v>1539</v>
      </c>
      <c r="D926" s="147" t="s">
        <v>1540</v>
      </c>
      <c r="E926" s="147">
        <f t="shared" si="48"/>
        <v>1</v>
      </c>
      <c r="F926" s="148"/>
      <c r="G926" s="147">
        <v>1</v>
      </c>
      <c r="H926" s="147"/>
    </row>
    <row r="927" spans="1:8" ht="19.5" customHeight="1" x14ac:dyDescent="0.25">
      <c r="A927" s="218"/>
      <c r="B927" s="227"/>
      <c r="C927" s="147" t="s">
        <v>1541</v>
      </c>
      <c r="D927" s="147" t="s">
        <v>1542</v>
      </c>
      <c r="E927" s="147">
        <f t="shared" si="48"/>
        <v>1</v>
      </c>
      <c r="F927" s="148"/>
      <c r="G927" s="147">
        <v>1</v>
      </c>
      <c r="H927" s="147"/>
    </row>
    <row r="928" spans="1:8" ht="19.5" customHeight="1" x14ac:dyDescent="0.25">
      <c r="A928" s="215" t="s">
        <v>1533</v>
      </c>
      <c r="B928" s="215"/>
      <c r="C928" s="148">
        <v>4</v>
      </c>
      <c r="D928" s="148">
        <v>4</v>
      </c>
      <c r="E928" s="148">
        <f>SUM(E924:E927)</f>
        <v>4</v>
      </c>
      <c r="F928" s="148">
        <f>SUM(F924:F927)</f>
        <v>0</v>
      </c>
      <c r="G928" s="148">
        <f>SUM(G924:G927)</f>
        <v>4</v>
      </c>
      <c r="H928" s="147"/>
    </row>
    <row r="929" spans="1:8" ht="19.5" customHeight="1" x14ac:dyDescent="0.25">
      <c r="A929" s="217">
        <v>5</v>
      </c>
      <c r="B929" s="227" t="s">
        <v>1543</v>
      </c>
      <c r="C929" s="227" t="s">
        <v>1544</v>
      </c>
      <c r="D929" s="147" t="s">
        <v>1545</v>
      </c>
      <c r="E929" s="147">
        <f t="shared" ref="E929:E948" si="49">+F929+G929</f>
        <v>1</v>
      </c>
      <c r="F929" s="147"/>
      <c r="G929" s="147">
        <v>1</v>
      </c>
      <c r="H929" s="147"/>
    </row>
    <row r="930" spans="1:8" ht="19.5" customHeight="1" x14ac:dyDescent="0.25">
      <c r="A930" s="226"/>
      <c r="B930" s="227"/>
      <c r="C930" s="227"/>
      <c r="D930" s="147" t="s">
        <v>1546</v>
      </c>
      <c r="E930" s="147">
        <f t="shared" si="49"/>
        <v>1</v>
      </c>
      <c r="F930" s="147"/>
      <c r="G930" s="147">
        <v>1</v>
      </c>
      <c r="H930" s="147"/>
    </row>
    <row r="931" spans="1:8" ht="19.5" customHeight="1" x14ac:dyDescent="0.25">
      <c r="A931" s="226"/>
      <c r="B931" s="227"/>
      <c r="C931" s="147" t="s">
        <v>1547</v>
      </c>
      <c r="D931" s="147" t="s">
        <v>1548</v>
      </c>
      <c r="E931" s="147">
        <f t="shared" si="49"/>
        <v>1</v>
      </c>
      <c r="F931" s="147"/>
      <c r="G931" s="147">
        <v>1</v>
      </c>
      <c r="H931" s="147"/>
    </row>
    <row r="932" spans="1:8" ht="19.5" customHeight="1" x14ac:dyDescent="0.25">
      <c r="A932" s="226"/>
      <c r="B932" s="227"/>
      <c r="C932" s="227" t="s">
        <v>1549</v>
      </c>
      <c r="D932" s="147" t="s">
        <v>1550</v>
      </c>
      <c r="E932" s="147">
        <f t="shared" si="49"/>
        <v>1</v>
      </c>
      <c r="F932" s="147"/>
      <c r="G932" s="147">
        <v>1</v>
      </c>
      <c r="H932" s="147"/>
    </row>
    <row r="933" spans="1:8" ht="19.5" customHeight="1" x14ac:dyDescent="0.25">
      <c r="A933" s="226"/>
      <c r="B933" s="227"/>
      <c r="C933" s="227"/>
      <c r="D933" s="147" t="s">
        <v>1551</v>
      </c>
      <c r="E933" s="147">
        <f t="shared" si="49"/>
        <v>1</v>
      </c>
      <c r="F933" s="147"/>
      <c r="G933" s="147">
        <v>1</v>
      </c>
      <c r="H933" s="147"/>
    </row>
    <row r="934" spans="1:8" ht="19.5" customHeight="1" x14ac:dyDescent="0.25">
      <c r="A934" s="226"/>
      <c r="B934" s="227"/>
      <c r="C934" s="227" t="s">
        <v>119</v>
      </c>
      <c r="D934" s="147" t="s">
        <v>1552</v>
      </c>
      <c r="E934" s="147">
        <f t="shared" si="49"/>
        <v>1</v>
      </c>
      <c r="F934" s="147"/>
      <c r="G934" s="147">
        <v>1</v>
      </c>
      <c r="H934" s="147"/>
    </row>
    <row r="935" spans="1:8" ht="19.5" customHeight="1" x14ac:dyDescent="0.25">
      <c r="A935" s="226"/>
      <c r="B935" s="227"/>
      <c r="C935" s="227"/>
      <c r="D935" s="147" t="s">
        <v>1553</v>
      </c>
      <c r="E935" s="147">
        <f t="shared" si="49"/>
        <v>1</v>
      </c>
      <c r="F935" s="147"/>
      <c r="G935" s="147">
        <v>1</v>
      </c>
      <c r="H935" s="147"/>
    </row>
    <row r="936" spans="1:8" ht="19.5" customHeight="1" x14ac:dyDescent="0.25">
      <c r="A936" s="218"/>
      <c r="B936" s="227"/>
      <c r="C936" s="147" t="s">
        <v>1028</v>
      </c>
      <c r="D936" s="147" t="s">
        <v>1554</v>
      </c>
      <c r="E936" s="147">
        <f t="shared" si="49"/>
        <v>1</v>
      </c>
      <c r="F936" s="147"/>
      <c r="G936" s="147">
        <v>1</v>
      </c>
      <c r="H936" s="147"/>
    </row>
    <row r="937" spans="1:8" ht="19.5" customHeight="1" x14ac:dyDescent="0.25">
      <c r="A937" s="215" t="s">
        <v>1555</v>
      </c>
      <c r="B937" s="215"/>
      <c r="C937" s="148">
        <v>5</v>
      </c>
      <c r="D937" s="148">
        <v>8</v>
      </c>
      <c r="E937" s="148">
        <f>SUM(E929:E936)</f>
        <v>8</v>
      </c>
      <c r="F937" s="148">
        <f>SUM(F929:F936)</f>
        <v>0</v>
      </c>
      <c r="G937" s="148">
        <f>SUM(G929:G936)</f>
        <v>8</v>
      </c>
      <c r="H937" s="147"/>
    </row>
    <row r="938" spans="1:8" ht="19.5" customHeight="1" x14ac:dyDescent="0.25">
      <c r="A938" s="217">
        <v>6</v>
      </c>
      <c r="B938" s="227" t="s">
        <v>1556</v>
      </c>
      <c r="C938" s="147" t="s">
        <v>1557</v>
      </c>
      <c r="D938" s="157" t="s">
        <v>1558</v>
      </c>
      <c r="E938" s="147">
        <f t="shared" si="49"/>
        <v>1</v>
      </c>
      <c r="F938" s="148"/>
      <c r="G938" s="147">
        <v>1</v>
      </c>
      <c r="H938" s="147"/>
    </row>
    <row r="939" spans="1:8" ht="19.5" customHeight="1" x14ac:dyDescent="0.25">
      <c r="A939" s="226"/>
      <c r="B939" s="227"/>
      <c r="C939" s="147" t="s">
        <v>1559</v>
      </c>
      <c r="D939" s="157" t="s">
        <v>1560</v>
      </c>
      <c r="E939" s="147">
        <f t="shared" si="49"/>
        <v>1</v>
      </c>
      <c r="F939" s="148"/>
      <c r="G939" s="147">
        <v>1</v>
      </c>
      <c r="H939" s="147"/>
    </row>
    <row r="940" spans="1:8" ht="19.5" customHeight="1" x14ac:dyDescent="0.25">
      <c r="A940" s="226"/>
      <c r="B940" s="227"/>
      <c r="C940" s="147" t="s">
        <v>1561</v>
      </c>
      <c r="D940" s="157" t="s">
        <v>1562</v>
      </c>
      <c r="E940" s="147">
        <f t="shared" si="49"/>
        <v>1</v>
      </c>
      <c r="F940" s="148"/>
      <c r="G940" s="147">
        <v>1</v>
      </c>
      <c r="H940" s="147"/>
    </row>
    <row r="941" spans="1:8" ht="19.5" customHeight="1" x14ac:dyDescent="0.25">
      <c r="A941" s="226"/>
      <c r="B941" s="227"/>
      <c r="C941" s="227" t="s">
        <v>1563</v>
      </c>
      <c r="D941" s="147" t="s">
        <v>1564</v>
      </c>
      <c r="E941" s="147">
        <f t="shared" si="49"/>
        <v>1</v>
      </c>
      <c r="F941" s="148"/>
      <c r="G941" s="147">
        <v>1</v>
      </c>
      <c r="H941" s="147"/>
    </row>
    <row r="942" spans="1:8" ht="19.5" customHeight="1" x14ac:dyDescent="0.25">
      <c r="A942" s="226"/>
      <c r="B942" s="227"/>
      <c r="C942" s="227"/>
      <c r="D942" s="147" t="s">
        <v>1565</v>
      </c>
      <c r="E942" s="147">
        <f t="shared" si="49"/>
        <v>1</v>
      </c>
      <c r="F942" s="148"/>
      <c r="G942" s="147">
        <v>1</v>
      </c>
      <c r="H942" s="147"/>
    </row>
    <row r="943" spans="1:8" ht="19.5" customHeight="1" x14ac:dyDescent="0.25">
      <c r="A943" s="226"/>
      <c r="B943" s="227"/>
      <c r="C943" s="227" t="s">
        <v>216</v>
      </c>
      <c r="D943" s="147" t="s">
        <v>1566</v>
      </c>
      <c r="E943" s="147">
        <f t="shared" si="49"/>
        <v>1</v>
      </c>
      <c r="F943" s="148"/>
      <c r="G943" s="147">
        <v>1</v>
      </c>
      <c r="H943" s="147"/>
    </row>
    <row r="944" spans="1:8" ht="19.5" customHeight="1" x14ac:dyDescent="0.25">
      <c r="A944" s="226"/>
      <c r="B944" s="227"/>
      <c r="C944" s="227"/>
      <c r="D944" s="147" t="s">
        <v>1567</v>
      </c>
      <c r="E944" s="147">
        <f t="shared" si="49"/>
        <v>1</v>
      </c>
      <c r="F944" s="148"/>
      <c r="G944" s="147">
        <v>1</v>
      </c>
      <c r="H944" s="147"/>
    </row>
    <row r="945" spans="1:8" ht="19.5" customHeight="1" x14ac:dyDescent="0.25">
      <c r="A945" s="226"/>
      <c r="B945" s="227"/>
      <c r="C945" s="227" t="s">
        <v>1568</v>
      </c>
      <c r="D945" s="147" t="s">
        <v>1569</v>
      </c>
      <c r="E945" s="147">
        <f t="shared" si="49"/>
        <v>1</v>
      </c>
      <c r="F945" s="148"/>
      <c r="G945" s="147">
        <v>1</v>
      </c>
      <c r="H945" s="147"/>
    </row>
    <row r="946" spans="1:8" ht="19.5" customHeight="1" x14ac:dyDescent="0.25">
      <c r="A946" s="226"/>
      <c r="B946" s="227"/>
      <c r="C946" s="227"/>
      <c r="D946" s="147" t="s">
        <v>1570</v>
      </c>
      <c r="E946" s="147">
        <f t="shared" si="49"/>
        <v>1</v>
      </c>
      <c r="F946" s="148"/>
      <c r="G946" s="147">
        <v>1</v>
      </c>
      <c r="H946" s="147"/>
    </row>
    <row r="947" spans="1:8" ht="19.5" customHeight="1" x14ac:dyDescent="0.25">
      <c r="A947" s="226"/>
      <c r="B947" s="227"/>
      <c r="C947" s="147" t="s">
        <v>1556</v>
      </c>
      <c r="D947" s="147" t="s">
        <v>1571</v>
      </c>
      <c r="E947" s="147">
        <f t="shared" si="49"/>
        <v>1</v>
      </c>
      <c r="F947" s="148"/>
      <c r="G947" s="147">
        <v>1</v>
      </c>
      <c r="H947" s="147"/>
    </row>
    <row r="948" spans="1:8" ht="19.5" customHeight="1" x14ac:dyDescent="0.25">
      <c r="A948" s="218"/>
      <c r="B948" s="227"/>
      <c r="C948" s="147" t="s">
        <v>1572</v>
      </c>
      <c r="D948" s="147" t="s">
        <v>1573</v>
      </c>
      <c r="E948" s="147">
        <f t="shared" si="49"/>
        <v>1</v>
      </c>
      <c r="F948" s="148"/>
      <c r="G948" s="147">
        <v>1</v>
      </c>
      <c r="H948" s="147"/>
    </row>
    <row r="949" spans="1:8" ht="19.5" customHeight="1" x14ac:dyDescent="0.25">
      <c r="A949" s="215" t="s">
        <v>1555</v>
      </c>
      <c r="B949" s="215"/>
      <c r="C949" s="148">
        <v>8</v>
      </c>
      <c r="D949" s="148">
        <v>11</v>
      </c>
      <c r="E949" s="148">
        <f>SUM(E938:E948)</f>
        <v>11</v>
      </c>
      <c r="F949" s="148">
        <f t="shared" ref="F949:G949" si="50">SUM(F938:F948)</f>
        <v>0</v>
      </c>
      <c r="G949" s="148">
        <f t="shared" si="50"/>
        <v>11</v>
      </c>
      <c r="H949" s="147"/>
    </row>
    <row r="950" spans="1:8" ht="19.5" customHeight="1" x14ac:dyDescent="0.25">
      <c r="A950" s="217">
        <v>7</v>
      </c>
      <c r="B950" s="227" t="s">
        <v>1574</v>
      </c>
      <c r="C950" s="147" t="s">
        <v>1575</v>
      </c>
      <c r="D950" s="147" t="s">
        <v>1576</v>
      </c>
      <c r="E950" s="147">
        <f t="shared" ref="E950:E951" si="51">+F950+G950</f>
        <v>1</v>
      </c>
      <c r="F950" s="147"/>
      <c r="G950" s="147">
        <v>1</v>
      </c>
      <c r="H950" s="147"/>
    </row>
    <row r="951" spans="1:8" ht="19.5" customHeight="1" x14ac:dyDescent="0.25">
      <c r="A951" s="218"/>
      <c r="B951" s="227"/>
      <c r="C951" s="147" t="s">
        <v>1113</v>
      </c>
      <c r="D951" s="147" t="s">
        <v>1577</v>
      </c>
      <c r="E951" s="147">
        <f t="shared" si="51"/>
        <v>1</v>
      </c>
      <c r="F951" s="148"/>
      <c r="G951" s="147">
        <v>1</v>
      </c>
      <c r="H951" s="147"/>
    </row>
    <row r="952" spans="1:8" ht="19.5" customHeight="1" x14ac:dyDescent="0.25">
      <c r="A952" s="215" t="s">
        <v>1578</v>
      </c>
      <c r="B952" s="215"/>
      <c r="C952" s="148">
        <v>2</v>
      </c>
      <c r="D952" s="148">
        <v>2</v>
      </c>
      <c r="E952" s="148">
        <f>SUM(E950:E951)</f>
        <v>2</v>
      </c>
      <c r="F952" s="148">
        <f>SUM(F950:F951)</f>
        <v>0</v>
      </c>
      <c r="G952" s="148">
        <f>SUM(G950:G951)</f>
        <v>2</v>
      </c>
      <c r="H952" s="147"/>
    </row>
    <row r="953" spans="1:8" ht="19.5" customHeight="1" x14ac:dyDescent="0.25">
      <c r="A953" s="215" t="s">
        <v>222</v>
      </c>
      <c r="B953" s="215"/>
      <c r="C953" s="148">
        <v>27</v>
      </c>
      <c r="D953" s="148">
        <f>+D952+D949+D937+D928+D923+D920+D914</f>
        <v>37</v>
      </c>
      <c r="E953" s="148">
        <f t="shared" ref="E953:G953" si="52">+E952+E949+E937+E928+E923+E920+E914</f>
        <v>37</v>
      </c>
      <c r="F953" s="148">
        <f t="shared" si="52"/>
        <v>0</v>
      </c>
      <c r="G953" s="148">
        <f t="shared" si="52"/>
        <v>37</v>
      </c>
      <c r="H953" s="147"/>
    </row>
    <row r="954" spans="1:8" ht="19.5" customHeight="1" x14ac:dyDescent="0.25">
      <c r="A954" s="161"/>
      <c r="B954" s="161"/>
      <c r="C954" s="161"/>
      <c r="D954" s="161"/>
      <c r="E954" s="161"/>
      <c r="F954" s="161"/>
      <c r="G954" s="161"/>
      <c r="H954" s="163"/>
    </row>
    <row r="955" spans="1:8" ht="19.5" customHeight="1" x14ac:dyDescent="0.25">
      <c r="A955" s="294" t="s">
        <v>1579</v>
      </c>
      <c r="B955" s="294"/>
      <c r="C955" s="294"/>
      <c r="D955" s="294"/>
      <c r="E955" s="294"/>
      <c r="F955" s="294"/>
      <c r="G955" s="294"/>
      <c r="H955" s="294"/>
    </row>
    <row r="956" spans="1:8" ht="19.5" customHeight="1" x14ac:dyDescent="0.25">
      <c r="A956" s="215" t="s">
        <v>0</v>
      </c>
      <c r="B956" s="215" t="s">
        <v>1</v>
      </c>
      <c r="C956" s="215" t="s">
        <v>378</v>
      </c>
      <c r="D956" s="215"/>
      <c r="E956" s="215"/>
      <c r="F956" s="215"/>
      <c r="G956" s="215"/>
      <c r="H956" s="215"/>
    </row>
    <row r="957" spans="1:8" ht="19.5" customHeight="1" x14ac:dyDescent="0.25">
      <c r="A957" s="215"/>
      <c r="B957" s="215"/>
      <c r="C957" s="215" t="s">
        <v>379</v>
      </c>
      <c r="D957" s="215" t="s">
        <v>380</v>
      </c>
      <c r="E957" s="215" t="s">
        <v>2</v>
      </c>
      <c r="F957" s="215" t="s">
        <v>381</v>
      </c>
      <c r="G957" s="215"/>
      <c r="H957" s="215"/>
    </row>
    <row r="958" spans="1:8" ht="78.75" customHeight="1" x14ac:dyDescent="0.25">
      <c r="A958" s="215"/>
      <c r="B958" s="215"/>
      <c r="C958" s="215"/>
      <c r="D958" s="215"/>
      <c r="E958" s="215"/>
      <c r="F958" s="148" t="s">
        <v>382</v>
      </c>
      <c r="G958" s="148" t="s">
        <v>383</v>
      </c>
      <c r="H958" s="148" t="s">
        <v>384</v>
      </c>
    </row>
    <row r="959" spans="1:8" ht="39.75" customHeight="1" x14ac:dyDescent="0.25">
      <c r="A959" s="148">
        <v>1</v>
      </c>
      <c r="B959" s="147" t="s">
        <v>1140</v>
      </c>
      <c r="C959" s="147" t="s">
        <v>1580</v>
      </c>
      <c r="D959" s="147" t="s">
        <v>1581</v>
      </c>
      <c r="E959" s="147">
        <v>1</v>
      </c>
      <c r="F959" s="147"/>
      <c r="G959" s="147">
        <v>1</v>
      </c>
      <c r="H959" s="147"/>
    </row>
    <row r="960" spans="1:8" ht="15.75" x14ac:dyDescent="0.25">
      <c r="A960" s="215" t="s">
        <v>63</v>
      </c>
      <c r="B960" s="215"/>
      <c r="C960" s="148">
        <v>1</v>
      </c>
      <c r="D960" s="148">
        <v>1</v>
      </c>
      <c r="E960" s="148">
        <v>1</v>
      </c>
      <c r="F960" s="148"/>
      <c r="G960" s="148">
        <v>1</v>
      </c>
      <c r="H960" s="147"/>
    </row>
    <row r="961" spans="1:8" ht="19.5" customHeight="1" x14ac:dyDescent="0.25">
      <c r="A961" s="237">
        <v>2</v>
      </c>
      <c r="B961" s="217" t="s">
        <v>1582</v>
      </c>
      <c r="C961" s="147" t="s">
        <v>1300</v>
      </c>
      <c r="D961" s="147" t="s">
        <v>1583</v>
      </c>
      <c r="E961" s="147">
        <v>1</v>
      </c>
      <c r="F961" s="147"/>
      <c r="G961" s="147">
        <v>1</v>
      </c>
      <c r="H961" s="147"/>
    </row>
    <row r="962" spans="1:8" ht="19.5" customHeight="1" x14ac:dyDescent="0.25">
      <c r="A962" s="239"/>
      <c r="B962" s="218"/>
      <c r="C962" s="147" t="s">
        <v>1584</v>
      </c>
      <c r="D962" s="147" t="s">
        <v>1585</v>
      </c>
      <c r="E962" s="147">
        <v>1</v>
      </c>
      <c r="F962" s="147"/>
      <c r="G962" s="147">
        <v>1</v>
      </c>
      <c r="H962" s="147"/>
    </row>
    <row r="963" spans="1:8" ht="19.5" customHeight="1" x14ac:dyDescent="0.25">
      <c r="A963" s="215" t="s">
        <v>63</v>
      </c>
      <c r="B963" s="215"/>
      <c r="C963" s="148">
        <v>2</v>
      </c>
      <c r="D963" s="148">
        <v>2</v>
      </c>
      <c r="E963" s="148">
        <v>2</v>
      </c>
      <c r="F963" s="148"/>
      <c r="G963" s="148">
        <v>2</v>
      </c>
      <c r="H963" s="147"/>
    </row>
    <row r="964" spans="1:8" ht="19.5" customHeight="1" x14ac:dyDescent="0.25">
      <c r="A964" s="215" t="s">
        <v>346</v>
      </c>
      <c r="B964" s="215"/>
      <c r="C964" s="148">
        <v>3</v>
      </c>
      <c r="D964" s="148">
        <v>3</v>
      </c>
      <c r="E964" s="148">
        <v>3</v>
      </c>
      <c r="F964" s="148"/>
      <c r="G964" s="148">
        <v>3</v>
      </c>
      <c r="H964" s="147"/>
    </row>
    <row r="965" spans="1:8" ht="42" customHeight="1" x14ac:dyDescent="0.25">
      <c r="A965" s="215" t="s">
        <v>1586</v>
      </c>
      <c r="B965" s="215"/>
      <c r="C965" s="109">
        <f>+C953+C903+C817+C783+C747+C729+C710+C608+C523+C372+C193+C162+12+C964</f>
        <v>451</v>
      </c>
      <c r="D965" s="109">
        <f>+D953+D903+D817+D783+D747+D729+D710+D608+D523+D372+D193+D162+D964+14</f>
        <v>779</v>
      </c>
      <c r="E965" s="109">
        <f>+E953+E903+E817+E783+E747+E729+E710+E608+E523+E372+E193+E162+E964+14</f>
        <v>775</v>
      </c>
      <c r="F965" s="109">
        <f>+F953+F903+F817+F783+F747+F729+F710+F608+F523+F372+F193+F162</f>
        <v>236</v>
      </c>
      <c r="G965" s="109">
        <f>+G953+G903+G817+G783+G747+G729+G710+G608+G523+G372+G193+G162+G964+10</f>
        <v>535</v>
      </c>
      <c r="H965" s="148">
        <v>4</v>
      </c>
    </row>
  </sheetData>
  <mergeCells count="513">
    <mergeCell ref="A842:B842"/>
    <mergeCell ref="A909:A913"/>
    <mergeCell ref="A915:A919"/>
    <mergeCell ref="A921:A922"/>
    <mergeCell ref="A924:A927"/>
    <mergeCell ref="A929:A936"/>
    <mergeCell ref="A938:A948"/>
    <mergeCell ref="A950:A951"/>
    <mergeCell ref="A961:A962"/>
    <mergeCell ref="A103:B103"/>
    <mergeCell ref="B104:B108"/>
    <mergeCell ref="C104:C108"/>
    <mergeCell ref="A109:B109"/>
    <mergeCell ref="B110:B132"/>
    <mergeCell ref="C110:C116"/>
    <mergeCell ref="C117:C121"/>
    <mergeCell ref="A93:B93"/>
    <mergeCell ref="B94:B102"/>
    <mergeCell ref="C99:C100"/>
    <mergeCell ref="C101:C102"/>
    <mergeCell ref="A94:A102"/>
    <mergeCell ref="A104:A108"/>
    <mergeCell ref="A110:A132"/>
    <mergeCell ref="A65:B65"/>
    <mergeCell ref="B66:B87"/>
    <mergeCell ref="C66:C87"/>
    <mergeCell ref="A88:B88"/>
    <mergeCell ref="B89:B92"/>
    <mergeCell ref="C6:C7"/>
    <mergeCell ref="C89:C90"/>
    <mergeCell ref="A49:B49"/>
    <mergeCell ref="B50:B64"/>
    <mergeCell ref="C56:C64"/>
    <mergeCell ref="A8:A12"/>
    <mergeCell ref="A14:A26"/>
    <mergeCell ref="A28:A36"/>
    <mergeCell ref="A38:A48"/>
    <mergeCell ref="A50:A64"/>
    <mergeCell ref="A66:A87"/>
    <mergeCell ref="A89:A92"/>
    <mergeCell ref="A6:A7"/>
    <mergeCell ref="B6:B7"/>
    <mergeCell ref="B8:B12"/>
    <mergeCell ref="C8:C10"/>
    <mergeCell ref="A2:H2"/>
    <mergeCell ref="A4:H4"/>
    <mergeCell ref="A37:B37"/>
    <mergeCell ref="B38:B48"/>
    <mergeCell ref="C39:C40"/>
    <mergeCell ref="C41:C42"/>
    <mergeCell ref="C45:C46"/>
    <mergeCell ref="A27:B27"/>
    <mergeCell ref="B28:B36"/>
    <mergeCell ref="C29:C33"/>
    <mergeCell ref="A13:B13"/>
    <mergeCell ref="B14:B26"/>
    <mergeCell ref="C24:C26"/>
    <mergeCell ref="A5:H5"/>
    <mergeCell ref="F6:H6"/>
    <mergeCell ref="A161:B161"/>
    <mergeCell ref="A162:B162"/>
    <mergeCell ref="A164:H164"/>
    <mergeCell ref="A146:B146"/>
    <mergeCell ref="B147:B160"/>
    <mergeCell ref="C147:C149"/>
    <mergeCell ref="C150:C160"/>
    <mergeCell ref="A133:B133"/>
    <mergeCell ref="B134:B145"/>
    <mergeCell ref="C135:C144"/>
    <mergeCell ref="A134:A145"/>
    <mergeCell ref="A147:A160"/>
    <mergeCell ref="A178:B178"/>
    <mergeCell ref="A180:B180"/>
    <mergeCell ref="A171:B171"/>
    <mergeCell ref="A173:B173"/>
    <mergeCell ref="A174:A177"/>
    <mergeCell ref="B174:B177"/>
    <mergeCell ref="D166:D167"/>
    <mergeCell ref="E166:E167"/>
    <mergeCell ref="F166:G166"/>
    <mergeCell ref="A168:A170"/>
    <mergeCell ref="B168:B170"/>
    <mergeCell ref="A165:A167"/>
    <mergeCell ref="B165:B167"/>
    <mergeCell ref="C165:H165"/>
    <mergeCell ref="C166:C167"/>
    <mergeCell ref="B190:B191"/>
    <mergeCell ref="A192:B192"/>
    <mergeCell ref="A193:B193"/>
    <mergeCell ref="A195:H195"/>
    <mergeCell ref="A185:B185"/>
    <mergeCell ref="A187:B187"/>
    <mergeCell ref="A181:A182"/>
    <mergeCell ref="B181:B182"/>
    <mergeCell ref="A183:B183"/>
    <mergeCell ref="A206:A214"/>
    <mergeCell ref="B206:B213"/>
    <mergeCell ref="A215:A239"/>
    <mergeCell ref="B215:B239"/>
    <mergeCell ref="C217:C219"/>
    <mergeCell ref="C220:C221"/>
    <mergeCell ref="C222:C223"/>
    <mergeCell ref="E197:E198"/>
    <mergeCell ref="F197:H197"/>
    <mergeCell ref="A200:A205"/>
    <mergeCell ref="B200:B204"/>
    <mergeCell ref="C200:C201"/>
    <mergeCell ref="C202:C203"/>
    <mergeCell ref="A196:A198"/>
    <mergeCell ref="B196:B198"/>
    <mergeCell ref="C196:H196"/>
    <mergeCell ref="C197:C198"/>
    <mergeCell ref="D197:D198"/>
    <mergeCell ref="A262:A267"/>
    <mergeCell ref="B262:B266"/>
    <mergeCell ref="C262:C263"/>
    <mergeCell ref="C264:C265"/>
    <mergeCell ref="C249:C253"/>
    <mergeCell ref="C254:C255"/>
    <mergeCell ref="C257:C259"/>
    <mergeCell ref="C237:C239"/>
    <mergeCell ref="A240:A261"/>
    <mergeCell ref="B240:B260"/>
    <mergeCell ref="C240:C241"/>
    <mergeCell ref="C245:C246"/>
    <mergeCell ref="C247:C248"/>
    <mergeCell ref="A279:A287"/>
    <mergeCell ref="B279:B286"/>
    <mergeCell ref="C279:C280"/>
    <mergeCell ref="C281:C282"/>
    <mergeCell ref="C283:C284"/>
    <mergeCell ref="A268:A278"/>
    <mergeCell ref="B268:B277"/>
    <mergeCell ref="C268:C272"/>
    <mergeCell ref="C273:C276"/>
    <mergeCell ref="A299:A311"/>
    <mergeCell ref="B299:B311"/>
    <mergeCell ref="C304:C305"/>
    <mergeCell ref="C307:C308"/>
    <mergeCell ref="A288:A298"/>
    <mergeCell ref="B288:B297"/>
    <mergeCell ref="C288:C289"/>
    <mergeCell ref="C290:C291"/>
    <mergeCell ref="C292:C293"/>
    <mergeCell ref="C294:C295"/>
    <mergeCell ref="A327:A336"/>
    <mergeCell ref="B327:B336"/>
    <mergeCell ref="C329:C330"/>
    <mergeCell ref="C335:C336"/>
    <mergeCell ref="A312:A326"/>
    <mergeCell ref="B312:B325"/>
    <mergeCell ref="C315:C316"/>
    <mergeCell ref="C319:C320"/>
    <mergeCell ref="C321:C324"/>
    <mergeCell ref="A362:A371"/>
    <mergeCell ref="B362:B370"/>
    <mergeCell ref="C363:C365"/>
    <mergeCell ref="A374:H374"/>
    <mergeCell ref="A375:A377"/>
    <mergeCell ref="B375:B377"/>
    <mergeCell ref="C375:H375"/>
    <mergeCell ref="A337:A350"/>
    <mergeCell ref="B337:B349"/>
    <mergeCell ref="C341:C342"/>
    <mergeCell ref="A351:A360"/>
    <mergeCell ref="B351:B360"/>
    <mergeCell ref="C351:C352"/>
    <mergeCell ref="C356:C357"/>
    <mergeCell ref="C390:C392"/>
    <mergeCell ref="B378:B381"/>
    <mergeCell ref="B383:B388"/>
    <mergeCell ref="C385:C386"/>
    <mergeCell ref="A382:B382"/>
    <mergeCell ref="A389:B389"/>
    <mergeCell ref="B390:B404"/>
    <mergeCell ref="B405:B427"/>
    <mergeCell ref="B428:B445"/>
    <mergeCell ref="C428:C430"/>
    <mergeCell ref="C432:C438"/>
    <mergeCell ref="C439:C440"/>
    <mergeCell ref="C441:C443"/>
    <mergeCell ref="C444:C445"/>
    <mergeCell ref="A378:A381"/>
    <mergeCell ref="A383:A388"/>
    <mergeCell ref="A390:A404"/>
    <mergeCell ref="A405:A427"/>
    <mergeCell ref="A428:A445"/>
    <mergeCell ref="F527:H527"/>
    <mergeCell ref="A529:A544"/>
    <mergeCell ref="B529:B544"/>
    <mergeCell ref="C529:C530"/>
    <mergeCell ref="A525:H525"/>
    <mergeCell ref="A526:A528"/>
    <mergeCell ref="B526:B528"/>
    <mergeCell ref="C526:H526"/>
    <mergeCell ref="C475:C477"/>
    <mergeCell ref="C483:C484"/>
    <mergeCell ref="A487:B487"/>
    <mergeCell ref="B488:B500"/>
    <mergeCell ref="C489:C493"/>
    <mergeCell ref="D527:D528"/>
    <mergeCell ref="E527:E528"/>
    <mergeCell ref="A502:A519"/>
    <mergeCell ref="A523:B523"/>
    <mergeCell ref="A488:A500"/>
    <mergeCell ref="A472:A486"/>
    <mergeCell ref="A545:B545"/>
    <mergeCell ref="A546:A556"/>
    <mergeCell ref="B546:B556"/>
    <mergeCell ref="C546:C548"/>
    <mergeCell ref="C553:C556"/>
    <mergeCell ref="C531:C532"/>
    <mergeCell ref="C542:C543"/>
    <mergeCell ref="C527:C528"/>
    <mergeCell ref="A569:B569"/>
    <mergeCell ref="A570:A578"/>
    <mergeCell ref="B570:B578"/>
    <mergeCell ref="C576:C577"/>
    <mergeCell ref="A557:B557"/>
    <mergeCell ref="A558:A568"/>
    <mergeCell ref="B558:B568"/>
    <mergeCell ref="C565:C566"/>
    <mergeCell ref="C567:C568"/>
    <mergeCell ref="A589:B589"/>
    <mergeCell ref="A590:A592"/>
    <mergeCell ref="B590:B592"/>
    <mergeCell ref="A593:B593"/>
    <mergeCell ref="A579:B579"/>
    <mergeCell ref="A580:A588"/>
    <mergeCell ref="B580:B588"/>
    <mergeCell ref="C580:C581"/>
    <mergeCell ref="C586:C587"/>
    <mergeCell ref="A603:B603"/>
    <mergeCell ref="A605:B605"/>
    <mergeCell ref="A607:B607"/>
    <mergeCell ref="A608:B608"/>
    <mergeCell ref="A610:H610"/>
    <mergeCell ref="A611:A613"/>
    <mergeCell ref="B611:B613"/>
    <mergeCell ref="C611:H611"/>
    <mergeCell ref="A594:A602"/>
    <mergeCell ref="B594:B602"/>
    <mergeCell ref="C595:C596"/>
    <mergeCell ref="C598:C599"/>
    <mergeCell ref="C600:C601"/>
    <mergeCell ref="B634:B638"/>
    <mergeCell ref="A639:B639"/>
    <mergeCell ref="A640:A643"/>
    <mergeCell ref="B640:B643"/>
    <mergeCell ref="F612:H612"/>
    <mergeCell ref="B614:B633"/>
    <mergeCell ref="C614:C616"/>
    <mergeCell ref="C617:C618"/>
    <mergeCell ref="C626:C628"/>
    <mergeCell ref="C612:C613"/>
    <mergeCell ref="D612:D613"/>
    <mergeCell ref="E612:E613"/>
    <mergeCell ref="C622:C625"/>
    <mergeCell ref="C632:C635"/>
    <mergeCell ref="A614:A638"/>
    <mergeCell ref="C669:C670"/>
    <mergeCell ref="A678:A689"/>
    <mergeCell ref="A657:B657"/>
    <mergeCell ref="A658:A677"/>
    <mergeCell ref="A644:B644"/>
    <mergeCell ref="B645:B656"/>
    <mergeCell ref="B658:B689"/>
    <mergeCell ref="A705:B705"/>
    <mergeCell ref="A645:A656"/>
    <mergeCell ref="A706:A708"/>
    <mergeCell ref="B706:B708"/>
    <mergeCell ref="A690:B690"/>
    <mergeCell ref="A691:A700"/>
    <mergeCell ref="B691:B700"/>
    <mergeCell ref="A701:A704"/>
    <mergeCell ref="B701:B704"/>
    <mergeCell ref="E714:E715"/>
    <mergeCell ref="F714:H714"/>
    <mergeCell ref="A709:B709"/>
    <mergeCell ref="A710:B710"/>
    <mergeCell ref="A712:H712"/>
    <mergeCell ref="A713:A715"/>
    <mergeCell ref="B713:B715"/>
    <mergeCell ref="C713:H713"/>
    <mergeCell ref="A731:H731"/>
    <mergeCell ref="A732:A734"/>
    <mergeCell ref="B732:B734"/>
    <mergeCell ref="C732:H732"/>
    <mergeCell ref="A716:A717"/>
    <mergeCell ref="C714:C715"/>
    <mergeCell ref="D714:D715"/>
    <mergeCell ref="A721:A723"/>
    <mergeCell ref="B721:B722"/>
    <mergeCell ref="A724:A727"/>
    <mergeCell ref="B724:B727"/>
    <mergeCell ref="A718:A720"/>
    <mergeCell ref="B718:B719"/>
    <mergeCell ref="D751:D752"/>
    <mergeCell ref="E751:E752"/>
    <mergeCell ref="F751:H751"/>
    <mergeCell ref="A747:B747"/>
    <mergeCell ref="A749:H749"/>
    <mergeCell ref="A750:A752"/>
    <mergeCell ref="B750:B752"/>
    <mergeCell ref="C750:H750"/>
    <mergeCell ref="C733:C734"/>
    <mergeCell ref="D733:D734"/>
    <mergeCell ref="E733:E734"/>
    <mergeCell ref="F733:H733"/>
    <mergeCell ref="A735:A745"/>
    <mergeCell ref="A783:B783"/>
    <mergeCell ref="A785:H785"/>
    <mergeCell ref="E787:E788"/>
    <mergeCell ref="B753:B759"/>
    <mergeCell ref="C754:C755"/>
    <mergeCell ref="C758:C759"/>
    <mergeCell ref="A760:B760"/>
    <mergeCell ref="B761:B764"/>
    <mergeCell ref="C761:C762"/>
    <mergeCell ref="A753:A759"/>
    <mergeCell ref="A761:A764"/>
    <mergeCell ref="A768:A775"/>
    <mergeCell ref="A777:A781"/>
    <mergeCell ref="A789:A793"/>
    <mergeCell ref="B789:B793"/>
    <mergeCell ref="A794:B794"/>
    <mergeCell ref="A795:A801"/>
    <mergeCell ref="B795:B801"/>
    <mergeCell ref="A786:A788"/>
    <mergeCell ref="B786:B788"/>
    <mergeCell ref="C786:H786"/>
    <mergeCell ref="C787:C788"/>
    <mergeCell ref="D787:D788"/>
    <mergeCell ref="C790:C791"/>
    <mergeCell ref="C792:C793"/>
    <mergeCell ref="A816:B816"/>
    <mergeCell ref="A817:B817"/>
    <mergeCell ref="A819:H819"/>
    <mergeCell ref="A820:A822"/>
    <mergeCell ref="B820:B822"/>
    <mergeCell ref="C820:H820"/>
    <mergeCell ref="A802:B802"/>
    <mergeCell ref="A803:A815"/>
    <mergeCell ref="B803:B815"/>
    <mergeCell ref="C805:C807"/>
    <mergeCell ref="C808:C809"/>
    <mergeCell ref="C810:C811"/>
    <mergeCell ref="C814:C815"/>
    <mergeCell ref="F847:H847"/>
    <mergeCell ref="B835:B837"/>
    <mergeCell ref="B839:B841"/>
    <mergeCell ref="A843:B843"/>
    <mergeCell ref="A845:H845"/>
    <mergeCell ref="A846:A848"/>
    <mergeCell ref="B846:B848"/>
    <mergeCell ref="C846:H846"/>
    <mergeCell ref="F821:H821"/>
    <mergeCell ref="B823:B826"/>
    <mergeCell ref="B830:B831"/>
    <mergeCell ref="C821:C822"/>
    <mergeCell ref="D821:D822"/>
    <mergeCell ref="E821:E822"/>
    <mergeCell ref="C839:C841"/>
    <mergeCell ref="A823:A826"/>
    <mergeCell ref="A830:A831"/>
    <mergeCell ref="A835:A837"/>
    <mergeCell ref="A839:A841"/>
    <mergeCell ref="A827:B827"/>
    <mergeCell ref="A829:B829"/>
    <mergeCell ref="A832:B832"/>
    <mergeCell ref="A834:B834"/>
    <mergeCell ref="A838:B838"/>
    <mergeCell ref="A850:B850"/>
    <mergeCell ref="C847:C848"/>
    <mergeCell ref="D847:D848"/>
    <mergeCell ref="E847:E848"/>
    <mergeCell ref="A866:B866"/>
    <mergeCell ref="A868:B868"/>
    <mergeCell ref="A851:A857"/>
    <mergeCell ref="B851:B857"/>
    <mergeCell ref="A858:B858"/>
    <mergeCell ref="A859:A863"/>
    <mergeCell ref="B859:B863"/>
    <mergeCell ref="A864:B864"/>
    <mergeCell ref="A877:B877"/>
    <mergeCell ref="A878:A880"/>
    <mergeCell ref="B878:B880"/>
    <mergeCell ref="A870:B870"/>
    <mergeCell ref="A871:A876"/>
    <mergeCell ref="B871:B876"/>
    <mergeCell ref="A890:B890"/>
    <mergeCell ref="A891:A892"/>
    <mergeCell ref="B891:B892"/>
    <mergeCell ref="A897:B897"/>
    <mergeCell ref="A898:A901"/>
    <mergeCell ref="B898:B901"/>
    <mergeCell ref="A902:B902"/>
    <mergeCell ref="A893:B893"/>
    <mergeCell ref="A894:A896"/>
    <mergeCell ref="B894:B896"/>
    <mergeCell ref="A881:B881"/>
    <mergeCell ref="A882:A884"/>
    <mergeCell ref="B882:B884"/>
    <mergeCell ref="A885:B885"/>
    <mergeCell ref="A886:A889"/>
    <mergeCell ref="B886:B889"/>
    <mergeCell ref="C907:C908"/>
    <mergeCell ref="D907:D908"/>
    <mergeCell ref="E907:E908"/>
    <mergeCell ref="F907:H907"/>
    <mergeCell ref="B909:B913"/>
    <mergeCell ref="C910:C912"/>
    <mergeCell ref="A920:B920"/>
    <mergeCell ref="A903:B903"/>
    <mergeCell ref="A905:H905"/>
    <mergeCell ref="A906:A908"/>
    <mergeCell ref="B906:B908"/>
    <mergeCell ref="C906:H906"/>
    <mergeCell ref="C941:C942"/>
    <mergeCell ref="C943:C944"/>
    <mergeCell ref="C945:C946"/>
    <mergeCell ref="E957:E958"/>
    <mergeCell ref="F957:H957"/>
    <mergeCell ref="B921:B922"/>
    <mergeCell ref="A923:B923"/>
    <mergeCell ref="A914:B914"/>
    <mergeCell ref="B915:B919"/>
    <mergeCell ref="B929:B936"/>
    <mergeCell ref="C929:C930"/>
    <mergeCell ref="C932:C933"/>
    <mergeCell ref="C934:C935"/>
    <mergeCell ref="B924:B927"/>
    <mergeCell ref="A928:B928"/>
    <mergeCell ref="C915:C916"/>
    <mergeCell ref="C917:C918"/>
    <mergeCell ref="C416:C419"/>
    <mergeCell ref="C420:C426"/>
    <mergeCell ref="A965:B965"/>
    <mergeCell ref="C50:C55"/>
    <mergeCell ref="C396:C404"/>
    <mergeCell ref="C405:C415"/>
    <mergeCell ref="A960:B960"/>
    <mergeCell ref="B961:B962"/>
    <mergeCell ref="A963:B963"/>
    <mergeCell ref="A964:B964"/>
    <mergeCell ref="A956:A958"/>
    <mergeCell ref="B956:B958"/>
    <mergeCell ref="C956:H956"/>
    <mergeCell ref="C957:C958"/>
    <mergeCell ref="A189:B189"/>
    <mergeCell ref="A190:A191"/>
    <mergeCell ref="D957:D958"/>
    <mergeCell ref="A949:B949"/>
    <mergeCell ref="B950:B951"/>
    <mergeCell ref="A952:B952"/>
    <mergeCell ref="A953:B953"/>
    <mergeCell ref="A955:H955"/>
    <mergeCell ref="A937:B937"/>
    <mergeCell ref="B938:B948"/>
    <mergeCell ref="C376:C377"/>
    <mergeCell ref="D376:D377"/>
    <mergeCell ref="E376:E377"/>
    <mergeCell ref="F376:H376"/>
    <mergeCell ref="C296:C297"/>
    <mergeCell ref="C224:C228"/>
    <mergeCell ref="C229:C231"/>
    <mergeCell ref="C234:C236"/>
    <mergeCell ref="H166:H167"/>
    <mergeCell ref="C122:C123"/>
    <mergeCell ref="C125:C126"/>
    <mergeCell ref="C127:C128"/>
    <mergeCell ref="C129:C131"/>
    <mergeCell ref="D6:D7"/>
    <mergeCell ref="E6:E7"/>
    <mergeCell ref="A765:B765"/>
    <mergeCell ref="A767:B767"/>
    <mergeCell ref="B768:B775"/>
    <mergeCell ref="A776:B776"/>
    <mergeCell ref="B777:B781"/>
    <mergeCell ref="A782:B782"/>
    <mergeCell ref="B735:B745"/>
    <mergeCell ref="C735:C738"/>
    <mergeCell ref="C739:C741"/>
    <mergeCell ref="C742:C745"/>
    <mergeCell ref="A746:B746"/>
    <mergeCell ref="C751:C752"/>
    <mergeCell ref="C450:C454"/>
    <mergeCell ref="A455:B455"/>
    <mergeCell ref="B456:B463"/>
    <mergeCell ref="C460:C463"/>
    <mergeCell ref="A464:B464"/>
    <mergeCell ref="B465:B470"/>
    <mergeCell ref="C468:C470"/>
    <mergeCell ref="A471:B471"/>
    <mergeCell ref="B472:B486"/>
    <mergeCell ref="C472:C474"/>
    <mergeCell ref="C478:C479"/>
    <mergeCell ref="C480:C481"/>
    <mergeCell ref="C485:C486"/>
    <mergeCell ref="B446:B454"/>
    <mergeCell ref="C446:C449"/>
    <mergeCell ref="A446:A454"/>
    <mergeCell ref="A456:A463"/>
    <mergeCell ref="A465:A470"/>
    <mergeCell ref="C494:C499"/>
    <mergeCell ref="A501:B501"/>
    <mergeCell ref="B502:B519"/>
    <mergeCell ref="C502:C508"/>
    <mergeCell ref="C509:C510"/>
    <mergeCell ref="C511:C515"/>
    <mergeCell ref="C516:C517"/>
    <mergeCell ref="A520:B520"/>
    <mergeCell ref="A522:B522"/>
  </mergeCells>
  <conditionalFormatting sqref="D38:D48 C716 C28 C66 C89 C91:C92 C104 A524:G524 C373:G373 C723:G724 C717:G720 C728:G729">
    <cfRule type="cellIs" dxfId="274" priority="214" stopIfTrue="1" operator="equal">
      <formula>0</formula>
    </cfRule>
  </conditionalFormatting>
  <conditionalFormatting sqref="C66 C89 C91:C92 C104">
    <cfRule type="cellIs" dxfId="273" priority="215" stopIfTrue="1" operator="equal">
      <formula>0</formula>
    </cfRule>
  </conditionalFormatting>
  <conditionalFormatting sqref="B200:B204 A372:B373">
    <cfRule type="cellIs" dxfId="272" priority="213" stopIfTrue="1" operator="equal">
      <formula>0</formula>
    </cfRule>
  </conditionalFormatting>
  <conditionalFormatting sqref="A200:A204">
    <cfRule type="cellIs" dxfId="271" priority="212" stopIfTrue="1" operator="equal">
      <formula>0</formula>
    </cfRule>
  </conditionalFormatting>
  <conditionalFormatting sqref="C559">
    <cfRule type="cellIs" dxfId="270" priority="191" stopIfTrue="1" operator="equal">
      <formula>0</formula>
    </cfRule>
  </conditionalFormatting>
  <conditionalFormatting sqref="D565">
    <cfRule type="cellIs" dxfId="269" priority="183" stopIfTrue="1" operator="equal">
      <formula>0</formula>
    </cfRule>
  </conditionalFormatting>
  <conditionalFormatting sqref="D559">
    <cfRule type="cellIs" dxfId="268" priority="190" stopIfTrue="1" operator="equal">
      <formula>0</formula>
    </cfRule>
  </conditionalFormatting>
  <conditionalFormatting sqref="D560:D562">
    <cfRule type="cellIs" dxfId="267" priority="189" stopIfTrue="1" operator="equal">
      <formula>0</formula>
    </cfRule>
  </conditionalFormatting>
  <conditionalFormatting sqref="C560:C562">
    <cfRule type="cellIs" dxfId="266" priority="188" stopIfTrue="1" operator="equal">
      <formula>0</formula>
    </cfRule>
  </conditionalFormatting>
  <conditionalFormatting sqref="D563">
    <cfRule type="cellIs" dxfId="265" priority="187" stopIfTrue="1" operator="equal">
      <formula>0</formula>
    </cfRule>
  </conditionalFormatting>
  <conditionalFormatting sqref="D564">
    <cfRule type="cellIs" dxfId="264" priority="186" stopIfTrue="1" operator="equal">
      <formula>0</formula>
    </cfRule>
  </conditionalFormatting>
  <conditionalFormatting sqref="C564">
    <cfRule type="cellIs" dxfId="263" priority="185" stopIfTrue="1" operator="equal">
      <formula>0</formula>
    </cfRule>
  </conditionalFormatting>
  <conditionalFormatting sqref="C565">
    <cfRule type="cellIs" dxfId="262" priority="184" stopIfTrue="1" operator="equal">
      <formula>0</formula>
    </cfRule>
  </conditionalFormatting>
  <conditionalFormatting sqref="D566">
    <cfRule type="cellIs" dxfId="261" priority="182" stopIfTrue="1" operator="equal">
      <formula>0</formula>
    </cfRule>
  </conditionalFormatting>
  <conditionalFormatting sqref="D567:D568">
    <cfRule type="cellIs" dxfId="260" priority="181" stopIfTrue="1" operator="equal">
      <formula>0</formula>
    </cfRule>
  </conditionalFormatting>
  <conditionalFormatting sqref="D561">
    <cfRule type="cellIs" dxfId="259" priority="167" stopIfTrue="1" operator="equal">
      <formula>0</formula>
    </cfRule>
  </conditionalFormatting>
  <conditionalFormatting sqref="C563">
    <cfRule type="cellIs" dxfId="258" priority="164" stopIfTrue="1" operator="equal">
      <formula>0</formula>
    </cfRule>
  </conditionalFormatting>
  <conditionalFormatting sqref="D565:D566">
    <cfRule type="cellIs" dxfId="257" priority="160" stopIfTrue="1" operator="equal">
      <formula>0</formula>
    </cfRule>
  </conditionalFormatting>
  <conditionalFormatting sqref="D563">
    <cfRule type="cellIs" dxfId="256" priority="163" stopIfTrue="1" operator="equal">
      <formula>0</formula>
    </cfRule>
  </conditionalFormatting>
  <conditionalFormatting sqref="D562">
    <cfRule type="cellIs" dxfId="255" priority="166" stopIfTrue="1" operator="equal">
      <formula>0</formula>
    </cfRule>
  </conditionalFormatting>
  <conditionalFormatting sqref="C562">
    <cfRule type="cellIs" dxfId="254" priority="165" stopIfTrue="1" operator="equal">
      <formula>0</formula>
    </cfRule>
  </conditionalFormatting>
  <conditionalFormatting sqref="D564">
    <cfRule type="cellIs" dxfId="253" priority="162" stopIfTrue="1" operator="equal">
      <formula>0</formula>
    </cfRule>
  </conditionalFormatting>
  <conditionalFormatting sqref="C564">
    <cfRule type="cellIs" dxfId="252" priority="161" stopIfTrue="1" operator="equal">
      <formula>0</formula>
    </cfRule>
  </conditionalFormatting>
  <conditionalFormatting sqref="D567:D568">
    <cfRule type="cellIs" dxfId="251" priority="159" stopIfTrue="1" operator="equal">
      <formula>0</formula>
    </cfRule>
  </conditionalFormatting>
  <conditionalFormatting sqref="H504 C523:H523 A523">
    <cfRule type="cellIs" dxfId="250" priority="155" operator="equal">
      <formula>0</formula>
    </cfRule>
  </conditionalFormatting>
  <conditionalFormatting sqref="D645">
    <cfRule type="cellIs" dxfId="249" priority="145" stopIfTrue="1" operator="equal">
      <formula>0</formula>
    </cfRule>
  </conditionalFormatting>
  <conditionalFormatting sqref="C652">
    <cfRule type="cellIs" dxfId="248" priority="144" stopIfTrue="1" operator="equal">
      <formula>0</formula>
    </cfRule>
  </conditionalFormatting>
  <conditionalFormatting sqref="D669:D670">
    <cfRule type="cellIs" dxfId="247" priority="143" stopIfTrue="1" operator="equal">
      <formula>0</formula>
    </cfRule>
  </conditionalFormatting>
  <conditionalFormatting sqref="D673">
    <cfRule type="cellIs" dxfId="246" priority="141" stopIfTrue="1" operator="equal">
      <formula>0</formula>
    </cfRule>
  </conditionalFormatting>
  <conditionalFormatting sqref="D667">
    <cfRule type="cellIs" dxfId="245" priority="140" stopIfTrue="1" operator="equal">
      <formula>0</formula>
    </cfRule>
  </conditionalFormatting>
  <conditionalFormatting sqref="D693">
    <cfRule type="cellIs" dxfId="244" priority="139" stopIfTrue="1" operator="equal">
      <formula>0</formula>
    </cfRule>
  </conditionalFormatting>
  <conditionalFormatting sqref="D693">
    <cfRule type="cellIs" dxfId="243" priority="138" stopIfTrue="1" operator="equal">
      <formula>0</formula>
    </cfRule>
  </conditionalFormatting>
  <conditionalFormatting sqref="D703">
    <cfRule type="cellIs" dxfId="242" priority="137" stopIfTrue="1" operator="equal">
      <formula>0</formula>
    </cfRule>
  </conditionalFormatting>
  <conditionalFormatting sqref="D703">
    <cfRule type="cellIs" dxfId="241" priority="136" stopIfTrue="1" operator="equal">
      <formula>0</formula>
    </cfRule>
  </conditionalFormatting>
  <conditionalFormatting sqref="D691">
    <cfRule type="cellIs" dxfId="240" priority="135" stopIfTrue="1" operator="equal">
      <formula>0</formula>
    </cfRule>
  </conditionalFormatting>
  <conditionalFormatting sqref="D691">
    <cfRule type="cellIs" dxfId="239" priority="134" stopIfTrue="1" operator="equal">
      <formula>0</formula>
    </cfRule>
  </conditionalFormatting>
  <conditionalFormatting sqref="D704">
    <cfRule type="cellIs" dxfId="238" priority="133" stopIfTrue="1" operator="equal">
      <formula>0</formula>
    </cfRule>
  </conditionalFormatting>
  <conditionalFormatting sqref="D704">
    <cfRule type="cellIs" dxfId="237" priority="132" stopIfTrue="1" operator="equal">
      <formula>0</formula>
    </cfRule>
  </conditionalFormatting>
  <conditionalFormatting sqref="D701">
    <cfRule type="cellIs" dxfId="236" priority="131" stopIfTrue="1" operator="equal">
      <formula>0</formula>
    </cfRule>
  </conditionalFormatting>
  <conditionalFormatting sqref="D701">
    <cfRule type="cellIs" dxfId="235" priority="130" stopIfTrue="1" operator="equal">
      <formula>0</formula>
    </cfRule>
  </conditionalFormatting>
  <conditionalFormatting sqref="D702">
    <cfRule type="cellIs" dxfId="234" priority="129" stopIfTrue="1" operator="equal">
      <formula>0</formula>
    </cfRule>
  </conditionalFormatting>
  <conditionalFormatting sqref="D702">
    <cfRule type="cellIs" dxfId="233" priority="128" stopIfTrue="1" operator="equal">
      <formula>0</formula>
    </cfRule>
  </conditionalFormatting>
  <conditionalFormatting sqref="D696">
    <cfRule type="cellIs" dxfId="232" priority="127" stopIfTrue="1" operator="equal">
      <formula>0</formula>
    </cfRule>
  </conditionalFormatting>
  <conditionalFormatting sqref="D696">
    <cfRule type="cellIs" dxfId="231" priority="126" stopIfTrue="1" operator="equal">
      <formula>0</formula>
    </cfRule>
  </conditionalFormatting>
  <conditionalFormatting sqref="D642">
    <cfRule type="cellIs" dxfId="230" priority="125" stopIfTrue="1" operator="equal">
      <formula>0</formula>
    </cfRule>
  </conditionalFormatting>
  <conditionalFormatting sqref="D643">
    <cfRule type="cellIs" dxfId="229" priority="124" stopIfTrue="1" operator="equal">
      <formula>0</formula>
    </cfRule>
  </conditionalFormatting>
  <conditionalFormatting sqref="D641">
    <cfRule type="cellIs" dxfId="228" priority="123" stopIfTrue="1" operator="equal">
      <formula>0</formula>
    </cfRule>
  </conditionalFormatting>
  <conditionalFormatting sqref="C649">
    <cfRule type="cellIs" dxfId="227" priority="122" stopIfTrue="1" operator="equal">
      <formula>0</formula>
    </cfRule>
  </conditionalFormatting>
  <conditionalFormatting sqref="D649">
    <cfRule type="cellIs" dxfId="226" priority="121" stopIfTrue="1" operator="equal">
      <formula>0</formula>
    </cfRule>
  </conditionalFormatting>
  <conditionalFormatting sqref="C654">
    <cfRule type="cellIs" dxfId="225" priority="120" stopIfTrue="1" operator="equal">
      <formula>0</formula>
    </cfRule>
  </conditionalFormatting>
  <conditionalFormatting sqref="D666">
    <cfRule type="cellIs" dxfId="224" priority="119" stopIfTrue="1" operator="equal">
      <formula>0</formula>
    </cfRule>
  </conditionalFormatting>
  <conditionalFormatting sqref="D668">
    <cfRule type="cellIs" dxfId="223" priority="118" stopIfTrue="1" operator="equal">
      <formula>0</formula>
    </cfRule>
  </conditionalFormatting>
  <conditionalFormatting sqref="D661">
    <cfRule type="cellIs" dxfId="222" priority="117" stopIfTrue="1" operator="equal">
      <formula>0</formula>
    </cfRule>
  </conditionalFormatting>
  <conditionalFormatting sqref="D695">
    <cfRule type="cellIs" dxfId="221" priority="116" stopIfTrue="1" operator="equal">
      <formula>0</formula>
    </cfRule>
  </conditionalFormatting>
  <conditionalFormatting sqref="D695">
    <cfRule type="cellIs" dxfId="220" priority="115" stopIfTrue="1" operator="equal">
      <formula>0</formula>
    </cfRule>
  </conditionalFormatting>
  <conditionalFormatting sqref="D697">
    <cfRule type="cellIs" dxfId="219" priority="114" stopIfTrue="1" operator="equal">
      <formula>0</formula>
    </cfRule>
  </conditionalFormatting>
  <conditionalFormatting sqref="D697">
    <cfRule type="cellIs" dxfId="218" priority="113" stopIfTrue="1" operator="equal">
      <formula>0</formula>
    </cfRule>
  </conditionalFormatting>
  <conditionalFormatting sqref="D698">
    <cfRule type="cellIs" dxfId="217" priority="112" stopIfTrue="1" operator="equal">
      <formula>0</formula>
    </cfRule>
  </conditionalFormatting>
  <conditionalFormatting sqref="D698">
    <cfRule type="cellIs" dxfId="216" priority="111" stopIfTrue="1" operator="equal">
      <formula>0</formula>
    </cfRule>
  </conditionalFormatting>
  <conditionalFormatting sqref="D692">
    <cfRule type="cellIs" dxfId="215" priority="110" stopIfTrue="1" operator="equal">
      <formula>0</formula>
    </cfRule>
  </conditionalFormatting>
  <conditionalFormatting sqref="D692">
    <cfRule type="cellIs" dxfId="214" priority="109" stopIfTrue="1" operator="equal">
      <formula>0</formula>
    </cfRule>
  </conditionalFormatting>
  <conditionalFormatting sqref="C653">
    <cfRule type="cellIs" dxfId="213" priority="108" stopIfTrue="1" operator="equal">
      <formula>0</formula>
    </cfRule>
  </conditionalFormatting>
  <conditionalFormatting sqref="D653">
    <cfRule type="cellIs" dxfId="212" priority="107" stopIfTrue="1" operator="equal">
      <formula>0</formula>
    </cfRule>
  </conditionalFormatting>
  <conditionalFormatting sqref="D646">
    <cfRule type="cellIs" dxfId="211" priority="106" stopIfTrue="1" operator="equal">
      <formula>0</formula>
    </cfRule>
  </conditionalFormatting>
  <conditionalFormatting sqref="C648">
    <cfRule type="cellIs" dxfId="210" priority="105" stopIfTrue="1" operator="equal">
      <formula>0</formula>
    </cfRule>
  </conditionalFormatting>
  <conditionalFormatting sqref="D648">
    <cfRule type="cellIs" dxfId="209" priority="104" stopIfTrue="1" operator="equal">
      <formula>0</formula>
    </cfRule>
  </conditionalFormatting>
  <conditionalFormatting sqref="D662:D663">
    <cfRule type="cellIs" dxfId="208" priority="103" stopIfTrue="1" operator="equal">
      <formula>0</formula>
    </cfRule>
  </conditionalFormatting>
  <conditionalFormatting sqref="D664:D665">
    <cfRule type="cellIs" dxfId="207" priority="102" stopIfTrue="1" operator="equal">
      <formula>0</formula>
    </cfRule>
  </conditionalFormatting>
  <conditionalFormatting sqref="D659">
    <cfRule type="cellIs" dxfId="206" priority="101" stopIfTrue="1" operator="equal">
      <formula>0</formula>
    </cfRule>
  </conditionalFormatting>
  <conditionalFormatting sqref="C660:D660">
    <cfRule type="cellIs" dxfId="205" priority="100" stopIfTrue="1" operator="equal">
      <formula>0</formula>
    </cfRule>
  </conditionalFormatting>
  <conditionalFormatting sqref="D708">
    <cfRule type="cellIs" dxfId="204" priority="99" stopIfTrue="1" operator="equal">
      <formula>0</formula>
    </cfRule>
  </conditionalFormatting>
  <conditionalFormatting sqref="C708">
    <cfRule type="cellIs" dxfId="203" priority="98" stopIfTrue="1" operator="equal">
      <formula>0</formula>
    </cfRule>
  </conditionalFormatting>
  <conditionalFormatting sqref="D675">
    <cfRule type="cellIs" dxfId="202" priority="97" stopIfTrue="1" operator="equal">
      <formula>0</formula>
    </cfRule>
  </conditionalFormatting>
  <conditionalFormatting sqref="D672">
    <cfRule type="cellIs" dxfId="201" priority="96" stopIfTrue="1" operator="equal">
      <formula>0</formula>
    </cfRule>
  </conditionalFormatting>
  <conditionalFormatting sqref="D674">
    <cfRule type="cellIs" dxfId="200" priority="95" stopIfTrue="1" operator="equal">
      <formula>0</formula>
    </cfRule>
  </conditionalFormatting>
  <conditionalFormatting sqref="D694">
    <cfRule type="cellIs" dxfId="199" priority="94" stopIfTrue="1" operator="equal">
      <formula>0</formula>
    </cfRule>
  </conditionalFormatting>
  <conditionalFormatting sqref="D694">
    <cfRule type="cellIs" dxfId="198" priority="93" stopIfTrue="1" operator="equal">
      <formula>0</formula>
    </cfRule>
  </conditionalFormatting>
  <conditionalFormatting sqref="D676">
    <cfRule type="cellIs" dxfId="197" priority="92" stopIfTrue="1" operator="equal">
      <formula>0</formula>
    </cfRule>
  </conditionalFormatting>
  <conditionalFormatting sqref="D699">
    <cfRule type="cellIs" dxfId="196" priority="91" stopIfTrue="1" operator="equal">
      <formula>0</formula>
    </cfRule>
  </conditionalFormatting>
  <conditionalFormatting sqref="D699">
    <cfRule type="cellIs" dxfId="195" priority="90" stopIfTrue="1" operator="equal">
      <formula>0</formula>
    </cfRule>
  </conditionalFormatting>
  <conditionalFormatting sqref="C677">
    <cfRule type="cellIs" dxfId="194" priority="88" stopIfTrue="1" operator="equal">
      <formula>0</formula>
    </cfRule>
  </conditionalFormatting>
  <conditionalFormatting sqref="D706:D707">
    <cfRule type="cellIs" dxfId="193" priority="87" stopIfTrue="1" operator="equal">
      <formula>0</formula>
    </cfRule>
  </conditionalFormatting>
  <conditionalFormatting sqref="D656">
    <cfRule type="cellIs" dxfId="192" priority="86" stopIfTrue="1" operator="equal">
      <formula>0</formula>
    </cfRule>
  </conditionalFormatting>
  <conditionalFormatting sqref="D647">
    <cfRule type="cellIs" dxfId="191" priority="85" stopIfTrue="1" operator="equal">
      <formula>0</formula>
    </cfRule>
  </conditionalFormatting>
  <conditionalFormatting sqref="E716:G716 D721:G722 A729:B729 C721 C725:G727">
    <cfRule type="cellIs" dxfId="190" priority="84" stopIfTrue="1" operator="equal">
      <formula>0</formula>
    </cfRule>
  </conditionalFormatting>
  <conditionalFormatting sqref="C801">
    <cfRule type="cellIs" dxfId="189" priority="78" stopIfTrue="1" operator="equal">
      <formula>0</formula>
    </cfRule>
  </conditionalFormatting>
  <conditionalFormatting sqref="C852">
    <cfRule type="cellIs" dxfId="188" priority="77" stopIfTrue="1" operator="equal">
      <formula>0</formula>
    </cfRule>
  </conditionalFormatting>
  <conditionalFormatting sqref="C910 D909 D913">
    <cfRule type="cellIs" dxfId="187" priority="75" stopIfTrue="1" operator="equal">
      <formula>0</formula>
    </cfRule>
  </conditionalFormatting>
  <conditionalFormatting sqref="D931:D936 D951 D915:D919 D922 C930:D930">
    <cfRule type="cellIs" dxfId="186" priority="76" stopIfTrue="1" operator="equal">
      <formula>0</formula>
    </cfRule>
  </conditionalFormatting>
  <conditionalFormatting sqref="C909">
    <cfRule type="cellIs" dxfId="185" priority="74" stopIfTrue="1" operator="equal">
      <formula>0</formula>
    </cfRule>
  </conditionalFormatting>
  <conditionalFormatting sqref="D910:D912">
    <cfRule type="cellIs" dxfId="184" priority="73" stopIfTrue="1" operator="equal">
      <formula>0</formula>
    </cfRule>
  </conditionalFormatting>
  <conditionalFormatting sqref="C921">
    <cfRule type="cellIs" dxfId="183" priority="70" stopIfTrue="1" operator="equal">
      <formula>0</formula>
    </cfRule>
  </conditionalFormatting>
  <conditionalFormatting sqref="D940">
    <cfRule type="cellIs" dxfId="182" priority="67" stopIfTrue="1" operator="equal">
      <formula>0</formula>
    </cfRule>
  </conditionalFormatting>
  <conditionalFormatting sqref="D921">
    <cfRule type="cellIs" dxfId="181" priority="71" stopIfTrue="1" operator="equal">
      <formula>0</formula>
    </cfRule>
  </conditionalFormatting>
  <conditionalFormatting sqref="D945:D946">
    <cfRule type="cellIs" dxfId="180" priority="66" stopIfTrue="1" operator="equal">
      <formula>0</formula>
    </cfRule>
  </conditionalFormatting>
  <conditionalFormatting sqref="D942">
    <cfRule type="cellIs" dxfId="179" priority="65" stopIfTrue="1" operator="equal">
      <formula>0</formula>
    </cfRule>
  </conditionalFormatting>
  <conditionalFormatting sqref="D938:D939">
    <cfRule type="cellIs" dxfId="178" priority="64" stopIfTrue="1" operator="equal">
      <formula>0</formula>
    </cfRule>
  </conditionalFormatting>
  <conditionalFormatting sqref="D929">
    <cfRule type="cellIs" dxfId="177" priority="59" stopIfTrue="1" operator="equal">
      <formula>0</formula>
    </cfRule>
  </conditionalFormatting>
  <conditionalFormatting sqref="C929">
    <cfRule type="cellIs" dxfId="176" priority="58" stopIfTrue="1" operator="equal">
      <formula>0</formula>
    </cfRule>
  </conditionalFormatting>
  <conditionalFormatting sqref="D950">
    <cfRule type="cellIs" dxfId="175" priority="57" stopIfTrue="1" operator="equal">
      <formula>0</formula>
    </cfRule>
  </conditionalFormatting>
  <conditionalFormatting sqref="E260:H260">
    <cfRule type="cellIs" dxfId="174" priority="37" stopIfTrue="1" operator="equal">
      <formula>0</formula>
    </cfRule>
  </conditionalFormatting>
  <conditionalFormatting sqref="F370 D351:H351 E299:H325 C200:H205 C214:H214 C298:H298 C261:H261 C267:H267 C278:H287 C350:H350 C326:H326 C290:C291 C288 C296 C264 C266 C262 C268 C327:C329 C299 C371:H372">
    <cfRule type="cellIs" dxfId="173" priority="56" stopIfTrue="1" operator="equal">
      <formula>0</formula>
    </cfRule>
  </conditionalFormatting>
  <conditionalFormatting sqref="E212:H213">
    <cfRule type="cellIs" dxfId="172" priority="55" stopIfTrue="1" operator="equal">
      <formula>0</formula>
    </cfRule>
  </conditionalFormatting>
  <conditionalFormatting sqref="E206:H211">
    <cfRule type="cellIs" dxfId="171" priority="54" stopIfTrue="1" operator="equal">
      <formula>0</formula>
    </cfRule>
  </conditionalFormatting>
  <conditionalFormatting sqref="C206:C207">
    <cfRule type="cellIs" dxfId="170" priority="53" stopIfTrue="1" operator="equal">
      <formula>0</formula>
    </cfRule>
  </conditionalFormatting>
  <conditionalFormatting sqref="C208">
    <cfRule type="cellIs" dxfId="169" priority="52" stopIfTrue="1" operator="equal">
      <formula>0</formula>
    </cfRule>
  </conditionalFormatting>
  <conditionalFormatting sqref="C289 E288:H297">
    <cfRule type="cellIs" dxfId="168" priority="51" stopIfTrue="1" operator="equal">
      <formula>0</formula>
    </cfRule>
  </conditionalFormatting>
  <conditionalFormatting sqref="E262:H266">
    <cfRule type="cellIs" dxfId="167" priority="50" stopIfTrue="1" operator="equal">
      <formula>0</formula>
    </cfRule>
  </conditionalFormatting>
  <conditionalFormatting sqref="C270 E268:H277">
    <cfRule type="cellIs" dxfId="166" priority="49" stopIfTrue="1" operator="equal">
      <formula>0</formula>
    </cfRule>
  </conditionalFormatting>
  <conditionalFormatting sqref="E327:H349">
    <cfRule type="cellIs" dxfId="165" priority="48" stopIfTrue="1" operator="equal">
      <formula>0</formula>
    </cfRule>
  </conditionalFormatting>
  <conditionalFormatting sqref="C354:D355 F354:F365 C370">
    <cfRule type="cellIs" dxfId="164" priority="47" stopIfTrue="1" operator="equal">
      <formula>0</formula>
    </cfRule>
  </conditionalFormatting>
  <conditionalFormatting sqref="C356:D356 D364:D365 C360:D363 D359 C358:D358 D357">
    <cfRule type="cellIs" dxfId="163" priority="46" stopIfTrue="1" operator="equal">
      <formula>0</formula>
    </cfRule>
  </conditionalFormatting>
  <conditionalFormatting sqref="D370">
    <cfRule type="cellIs" dxfId="162" priority="45" stopIfTrue="1" operator="equal">
      <formula>0</formula>
    </cfRule>
  </conditionalFormatting>
  <conditionalFormatting sqref="C366 C367:D369 F366:F369">
    <cfRule type="cellIs" dxfId="161" priority="44" stopIfTrue="1" operator="equal">
      <formula>0</formula>
    </cfRule>
  </conditionalFormatting>
  <conditionalFormatting sqref="E215:H224">
    <cfRule type="cellIs" dxfId="160" priority="43" stopIfTrue="1" operator="equal">
      <formula>0</formula>
    </cfRule>
  </conditionalFormatting>
  <conditionalFormatting sqref="E225:H229">
    <cfRule type="cellIs" dxfId="159" priority="42" stopIfTrue="1" operator="equal">
      <formula>0</formula>
    </cfRule>
  </conditionalFormatting>
  <conditionalFormatting sqref="E230:H239">
    <cfRule type="cellIs" dxfId="158" priority="41" stopIfTrue="1" operator="equal">
      <formula>0</formula>
    </cfRule>
  </conditionalFormatting>
  <conditionalFormatting sqref="E240:H244">
    <cfRule type="cellIs" dxfId="157" priority="40" stopIfTrue="1" operator="equal">
      <formula>0</formula>
    </cfRule>
  </conditionalFormatting>
  <conditionalFormatting sqref="E245:H254">
    <cfRule type="cellIs" dxfId="156" priority="39" stopIfTrue="1" operator="equal">
      <formula>0</formula>
    </cfRule>
  </conditionalFormatting>
  <conditionalFormatting sqref="E255:H259">
    <cfRule type="cellIs" dxfId="155" priority="38" stopIfTrue="1" operator="equal">
      <formula>0</formula>
    </cfRule>
  </conditionalFormatting>
  <conditionalFormatting sqref="D488:D500">
    <cfRule type="cellIs" dxfId="154" priority="4" operator="equal">
      <formula>0</formula>
    </cfRule>
  </conditionalFormatting>
  <conditionalFormatting sqref="D502:D519">
    <cfRule type="cellIs" dxfId="153" priority="3" operator="equal">
      <formula>0</formula>
    </cfRule>
  </conditionalFormatting>
  <conditionalFormatting sqref="H459:H464">
    <cfRule type="cellIs" dxfId="152" priority="31" operator="equal">
      <formula>0</formula>
    </cfRule>
  </conditionalFormatting>
  <conditionalFormatting sqref="C378:C381 E378:G381 B488">
    <cfRule type="cellIs" dxfId="151" priority="29" operator="equal">
      <formula>0</formula>
    </cfRule>
  </conditionalFormatting>
  <conditionalFormatting sqref="B378:B381">
    <cfRule type="cellIs" dxfId="150" priority="30" operator="equal">
      <formula>0</formula>
    </cfRule>
  </conditionalFormatting>
  <conditionalFormatting sqref="B502">
    <cfRule type="cellIs" dxfId="149" priority="20" operator="equal">
      <formula>0</formula>
    </cfRule>
  </conditionalFormatting>
  <conditionalFormatting sqref="D378">
    <cfRule type="cellIs" dxfId="148" priority="28" operator="equal">
      <formula>0</formula>
    </cfRule>
  </conditionalFormatting>
  <conditionalFormatting sqref="D379:D381">
    <cfRule type="cellIs" dxfId="147" priority="27" operator="equal">
      <formula>0</formula>
    </cfRule>
  </conditionalFormatting>
  <conditionalFormatting sqref="C383:C385 C387:C388 B383:B388 D383:D388 F383:G388">
    <cfRule type="cellIs" dxfId="146" priority="26" operator="equal">
      <formula>0</formula>
    </cfRule>
  </conditionalFormatting>
  <conditionalFormatting sqref="B390">
    <cfRule type="cellIs" dxfId="145" priority="25" operator="equal">
      <formula>0</formula>
    </cfRule>
  </conditionalFormatting>
  <conditionalFormatting sqref="B472 E472:G486">
    <cfRule type="cellIs" dxfId="144" priority="22" operator="equal">
      <formula>0</formula>
    </cfRule>
  </conditionalFormatting>
  <conditionalFormatting sqref="E489:G500">
    <cfRule type="cellIs" dxfId="143" priority="21" operator="equal">
      <formula>0</formula>
    </cfRule>
  </conditionalFormatting>
  <conditionalFormatting sqref="B456">
    <cfRule type="cellIs" dxfId="142" priority="24" operator="equal">
      <formula>0</formula>
    </cfRule>
  </conditionalFormatting>
  <conditionalFormatting sqref="B465:B470 C466:C467 E465:G470">
    <cfRule type="cellIs" dxfId="141" priority="23" operator="equal">
      <formula>0</formula>
    </cfRule>
  </conditionalFormatting>
  <conditionalFormatting sqref="E383:E388">
    <cfRule type="cellIs" dxfId="140" priority="19" operator="equal">
      <formula>0</formula>
    </cfRule>
  </conditionalFormatting>
  <conditionalFormatting sqref="E390:E454">
    <cfRule type="cellIs" dxfId="139" priority="17" operator="equal">
      <formula>0</formula>
    </cfRule>
  </conditionalFormatting>
  <conditionalFormatting sqref="B405">
    <cfRule type="cellIs" dxfId="138" priority="18" operator="equal">
      <formula>0</formula>
    </cfRule>
  </conditionalFormatting>
  <conditionalFormatting sqref="E456:G463">
    <cfRule type="cellIs" dxfId="137" priority="16" operator="equal">
      <formula>0</formula>
    </cfRule>
  </conditionalFormatting>
  <conditionalFormatting sqref="E502:G519">
    <cfRule type="cellIs" dxfId="136" priority="15" operator="equal">
      <formula>0</formula>
    </cfRule>
  </conditionalFormatting>
  <conditionalFormatting sqref="B521:G521">
    <cfRule type="cellIs" dxfId="135" priority="14" operator="equal">
      <formula>0</formula>
    </cfRule>
  </conditionalFormatting>
  <conditionalFormatting sqref="F390:G454">
    <cfRule type="cellIs" dxfId="134" priority="13" operator="equal">
      <formula>0</formula>
    </cfRule>
  </conditionalFormatting>
  <conditionalFormatting sqref="C431 C433:C437 C442 C420 C405 C417:C418 C390 C394:C396 C427">
    <cfRule type="cellIs" dxfId="133" priority="12" operator="equal">
      <formula>0</formula>
    </cfRule>
  </conditionalFormatting>
  <conditionalFormatting sqref="C478:C479 C472:C475 C482 C485:C486">
    <cfRule type="cellIs" dxfId="132" priority="11" operator="equal">
      <formula>0</formula>
    </cfRule>
  </conditionalFormatting>
  <conditionalFormatting sqref="C500 C494 C488:C489">
    <cfRule type="cellIs" dxfId="131" priority="10" operator="equal">
      <formula>0</formula>
    </cfRule>
  </conditionalFormatting>
  <conditionalFormatting sqref="C518:C519 C502">
    <cfRule type="cellIs" dxfId="130" priority="9" operator="equal">
      <formula>0</formula>
    </cfRule>
  </conditionalFormatting>
  <conditionalFormatting sqref="D390:D454">
    <cfRule type="cellIs" dxfId="129" priority="8" operator="equal">
      <formula>0</formula>
    </cfRule>
  </conditionalFormatting>
  <conditionalFormatting sqref="D456:D463">
    <cfRule type="cellIs" dxfId="128" priority="7" operator="equal">
      <formula>0</formula>
    </cfRule>
  </conditionalFormatting>
  <conditionalFormatting sqref="D465:D467">
    <cfRule type="cellIs" dxfId="127" priority="6" operator="equal">
      <formula>0</formula>
    </cfRule>
  </conditionalFormatting>
  <conditionalFormatting sqref="D472:D486">
    <cfRule type="cellIs" dxfId="126" priority="5" operator="equal">
      <formula>0</formula>
    </cfRule>
  </conditionalFormatting>
  <conditionalFormatting sqref="D468:D470">
    <cfRule type="cellIs" dxfId="125" priority="1" operator="equal">
      <formula>0</formula>
    </cfRule>
  </conditionalFormatting>
  <printOptions horizontalCentered="1"/>
  <pageMargins left="0" right="0" top="0" bottom="0" header="0" footer="0.19685039370078741"/>
  <pageSetup paperSize="9" scale="36" fitToHeight="0" orientation="portrait" r:id="rId1"/>
  <rowBreaks count="14" manualBreakCount="14">
    <brk id="88" min="1" max="14" man="1"/>
    <brk id="163" min="1" max="14" man="1"/>
    <brk id="194" min="1" max="14" man="1"/>
    <brk id="311" min="1" max="14" man="1"/>
    <brk id="373" min="1" max="14" man="1"/>
    <brk id="524" min="1" max="14" man="1"/>
    <brk id="609" min="1" max="14" man="1"/>
    <brk id="711" min="1" max="14" man="1"/>
    <brk id="730" min="1" max="14" man="1"/>
    <brk id="748" min="1" max="14" man="1"/>
    <brk id="784" min="1" max="14" man="1"/>
    <brk id="818" min="1" max="14" man="1"/>
    <brk id="844" min="1" max="14" man="1"/>
    <brk id="904" min="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22"/>
  <sheetViews>
    <sheetView workbookViewId="0">
      <selection activeCell="D15" sqref="D15"/>
    </sheetView>
  </sheetViews>
  <sheetFormatPr defaultRowHeight="15" x14ac:dyDescent="0.25"/>
  <cols>
    <col min="2" max="2" width="11.85546875" customWidth="1"/>
    <col min="3" max="3" width="14.5703125" style="136" customWidth="1"/>
    <col min="4" max="4" width="20.5703125" style="136" customWidth="1"/>
    <col min="5" max="5" width="28.28515625" style="136" customWidth="1"/>
    <col min="6" max="6" width="14.85546875" customWidth="1"/>
    <col min="7" max="7" width="18.5703125" customWidth="1"/>
    <col min="8" max="8" width="19.42578125" customWidth="1"/>
    <col min="9" max="9" width="17.42578125" customWidth="1"/>
    <col min="10" max="10" width="24.5703125" customWidth="1"/>
  </cols>
  <sheetData>
    <row r="8" spans="1:10" ht="38.25" customHeight="1" x14ac:dyDescent="0.25">
      <c r="A8" s="260" t="s">
        <v>1627</v>
      </c>
      <c r="B8" s="260" t="s">
        <v>1623</v>
      </c>
      <c r="C8" s="260" t="s">
        <v>41</v>
      </c>
      <c r="D8" s="278" t="s">
        <v>46</v>
      </c>
      <c r="E8" s="279"/>
      <c r="F8" s="279"/>
      <c r="G8" s="279"/>
      <c r="H8" s="279"/>
      <c r="I8" s="279"/>
      <c r="J8" s="280"/>
    </row>
    <row r="9" spans="1:10" ht="36.75" customHeight="1" x14ac:dyDescent="0.25">
      <c r="A9" s="261"/>
      <c r="B9" s="261"/>
      <c r="C9" s="261"/>
      <c r="D9" s="182" t="s">
        <v>223</v>
      </c>
      <c r="E9" s="182" t="s">
        <v>50</v>
      </c>
      <c r="F9" s="182" t="s">
        <v>2</v>
      </c>
      <c r="G9" s="182" t="s">
        <v>27</v>
      </c>
      <c r="H9" s="182"/>
      <c r="I9" s="182"/>
      <c r="J9" s="182"/>
    </row>
    <row r="10" spans="1:10" ht="93.75" x14ac:dyDescent="0.25">
      <c r="A10" s="262"/>
      <c r="B10" s="262"/>
      <c r="C10" s="262"/>
      <c r="D10" s="182"/>
      <c r="E10" s="182"/>
      <c r="F10" s="182"/>
      <c r="G10" s="91" t="s">
        <v>225</v>
      </c>
      <c r="H10" s="91" t="s">
        <v>226</v>
      </c>
      <c r="I10" s="94" t="s">
        <v>384</v>
      </c>
      <c r="J10" s="91" t="s">
        <v>1589</v>
      </c>
    </row>
    <row r="11" spans="1:10" s="92" customFormat="1" ht="19.5" customHeight="1" x14ac:dyDescent="0.25">
      <c r="A11" s="140">
        <v>1</v>
      </c>
      <c r="B11" s="254" t="s">
        <v>1624</v>
      </c>
      <c r="C11" s="254" t="s">
        <v>385</v>
      </c>
      <c r="D11" s="220" t="s">
        <v>386</v>
      </c>
      <c r="E11" s="95" t="s">
        <v>387</v>
      </c>
      <c r="F11" s="95">
        <f>+G11+H11</f>
        <v>1</v>
      </c>
      <c r="G11" s="95"/>
      <c r="H11" s="95">
        <v>1</v>
      </c>
      <c r="I11" s="99"/>
      <c r="J11" s="99"/>
    </row>
    <row r="12" spans="1:10" s="92" customFormat="1" ht="19.5" customHeight="1" x14ac:dyDescent="0.25">
      <c r="A12" s="140">
        <f>+A11+1</f>
        <v>2</v>
      </c>
      <c r="B12" s="255"/>
      <c r="C12" s="255"/>
      <c r="D12" s="220"/>
      <c r="E12" s="95" t="s">
        <v>388</v>
      </c>
      <c r="F12" s="95">
        <f t="shared" ref="F12:F39" si="0">+G12+H12</f>
        <v>1</v>
      </c>
      <c r="G12" s="95">
        <v>1</v>
      </c>
      <c r="H12" s="95"/>
      <c r="I12" s="99"/>
      <c r="J12" s="99"/>
    </row>
    <row r="13" spans="1:10" s="92" customFormat="1" ht="19.5" customHeight="1" x14ac:dyDescent="0.25">
      <c r="A13" s="140">
        <f t="shared" ref="A13:A76" si="1">+A12+1</f>
        <v>3</v>
      </c>
      <c r="B13" s="255"/>
      <c r="C13" s="255"/>
      <c r="D13" s="220"/>
      <c r="E13" s="95" t="s">
        <v>389</v>
      </c>
      <c r="F13" s="95">
        <f t="shared" si="0"/>
        <v>1</v>
      </c>
      <c r="G13" s="95">
        <v>1</v>
      </c>
      <c r="H13" s="95"/>
      <c r="I13" s="99"/>
      <c r="J13" s="99"/>
    </row>
    <row r="14" spans="1:10" s="92" customFormat="1" ht="19.5" customHeight="1" x14ac:dyDescent="0.25">
      <c r="A14" s="140">
        <f t="shared" si="1"/>
        <v>4</v>
      </c>
      <c r="B14" s="255"/>
      <c r="C14" s="255"/>
      <c r="D14" s="95" t="s">
        <v>390</v>
      </c>
      <c r="E14" s="95" t="s">
        <v>391</v>
      </c>
      <c r="F14" s="95">
        <f t="shared" si="0"/>
        <v>1</v>
      </c>
      <c r="G14" s="95">
        <v>1</v>
      </c>
      <c r="H14" s="95"/>
      <c r="I14" s="99"/>
      <c r="J14" s="99"/>
    </row>
    <row r="15" spans="1:10" s="92" customFormat="1" ht="19.5" customHeight="1" x14ac:dyDescent="0.25">
      <c r="A15" s="140">
        <f t="shared" si="1"/>
        <v>5</v>
      </c>
      <c r="B15" s="255"/>
      <c r="C15" s="256"/>
      <c r="D15" s="95" t="s">
        <v>392</v>
      </c>
      <c r="E15" s="95" t="s">
        <v>393</v>
      </c>
      <c r="F15" s="95">
        <f t="shared" si="0"/>
        <v>1</v>
      </c>
      <c r="G15" s="95">
        <v>1</v>
      </c>
      <c r="H15" s="95"/>
      <c r="I15" s="99"/>
      <c r="J15" s="99"/>
    </row>
    <row r="16" spans="1:10" s="92" customFormat="1" ht="19.5" customHeight="1" x14ac:dyDescent="0.25">
      <c r="A16" s="140"/>
      <c r="B16" s="255"/>
      <c r="C16" s="137" t="s">
        <v>394</v>
      </c>
      <c r="D16" s="97">
        <v>3</v>
      </c>
      <c r="E16" s="97">
        <v>5</v>
      </c>
      <c r="F16" s="97">
        <f>SUM(F11:F15)</f>
        <v>5</v>
      </c>
      <c r="G16" s="97">
        <f>SUM(G11:G15)</f>
        <v>4</v>
      </c>
      <c r="H16" s="97">
        <f>SUM(H11:H15)</f>
        <v>1</v>
      </c>
      <c r="I16" s="99"/>
      <c r="J16" s="99"/>
    </row>
    <row r="17" spans="1:10" s="92" customFormat="1" ht="19.5" customHeight="1" x14ac:dyDescent="0.25">
      <c r="A17" s="140">
        <f t="shared" si="1"/>
        <v>1</v>
      </c>
      <c r="B17" s="255"/>
      <c r="C17" s="254" t="s">
        <v>395</v>
      </c>
      <c r="D17" s="95" t="s">
        <v>396</v>
      </c>
      <c r="E17" s="95" t="s">
        <v>397</v>
      </c>
      <c r="F17" s="95">
        <f t="shared" si="0"/>
        <v>1</v>
      </c>
      <c r="G17" s="95">
        <v>1</v>
      </c>
      <c r="H17" s="95"/>
      <c r="I17" s="99"/>
      <c r="J17" s="99"/>
    </row>
    <row r="18" spans="1:10" s="92" customFormat="1" ht="19.5" customHeight="1" x14ac:dyDescent="0.25">
      <c r="A18" s="140">
        <f t="shared" si="1"/>
        <v>2</v>
      </c>
      <c r="B18" s="255"/>
      <c r="C18" s="255"/>
      <c r="D18" s="95" t="s">
        <v>398</v>
      </c>
      <c r="E18" s="95" t="s">
        <v>399</v>
      </c>
      <c r="F18" s="95">
        <f t="shared" si="0"/>
        <v>1</v>
      </c>
      <c r="G18" s="95">
        <v>1</v>
      </c>
      <c r="H18" s="95"/>
      <c r="I18" s="99"/>
      <c r="J18" s="99"/>
    </row>
    <row r="19" spans="1:10" s="92" customFormat="1" ht="19.5" customHeight="1" x14ac:dyDescent="0.25">
      <c r="A19" s="140">
        <f t="shared" si="1"/>
        <v>3</v>
      </c>
      <c r="B19" s="255"/>
      <c r="C19" s="255"/>
      <c r="D19" s="95" t="s">
        <v>400</v>
      </c>
      <c r="E19" s="95" t="s">
        <v>401</v>
      </c>
      <c r="F19" s="95">
        <f t="shared" si="0"/>
        <v>1</v>
      </c>
      <c r="G19" s="95">
        <v>1</v>
      </c>
      <c r="H19" s="95"/>
      <c r="I19" s="99"/>
      <c r="J19" s="99"/>
    </row>
    <row r="20" spans="1:10" s="92" customFormat="1" ht="19.5" customHeight="1" x14ac:dyDescent="0.25">
      <c r="A20" s="140">
        <f t="shared" si="1"/>
        <v>4</v>
      </c>
      <c r="B20" s="255"/>
      <c r="C20" s="255"/>
      <c r="D20" s="95" t="s">
        <v>402</v>
      </c>
      <c r="E20" s="95" t="s">
        <v>403</v>
      </c>
      <c r="F20" s="95">
        <f t="shared" si="0"/>
        <v>1</v>
      </c>
      <c r="G20" s="95">
        <v>1</v>
      </c>
      <c r="H20" s="95"/>
      <c r="I20" s="99"/>
      <c r="J20" s="99"/>
    </row>
    <row r="21" spans="1:10" s="92" customFormat="1" ht="19.5" customHeight="1" x14ac:dyDescent="0.25">
      <c r="A21" s="140">
        <f t="shared" si="1"/>
        <v>5</v>
      </c>
      <c r="B21" s="255"/>
      <c r="C21" s="255"/>
      <c r="D21" s="95" t="s">
        <v>404</v>
      </c>
      <c r="E21" s="95" t="s">
        <v>405</v>
      </c>
      <c r="F21" s="95">
        <f t="shared" si="0"/>
        <v>1</v>
      </c>
      <c r="G21" s="95">
        <v>1</v>
      </c>
      <c r="H21" s="95"/>
      <c r="I21" s="99"/>
      <c r="J21" s="99"/>
    </row>
    <row r="22" spans="1:10" s="92" customFormat="1" ht="19.5" customHeight="1" x14ac:dyDescent="0.25">
      <c r="A22" s="140">
        <f t="shared" si="1"/>
        <v>6</v>
      </c>
      <c r="B22" s="255"/>
      <c r="C22" s="255"/>
      <c r="D22" s="95" t="s">
        <v>406</v>
      </c>
      <c r="E22" s="95" t="s">
        <v>407</v>
      </c>
      <c r="F22" s="95">
        <f t="shared" si="0"/>
        <v>1</v>
      </c>
      <c r="G22" s="95">
        <v>1</v>
      </c>
      <c r="H22" s="95"/>
      <c r="I22" s="99"/>
      <c r="J22" s="99"/>
    </row>
    <row r="23" spans="1:10" s="92" customFormat="1" ht="19.5" customHeight="1" x14ac:dyDescent="0.25">
      <c r="A23" s="140">
        <f t="shared" si="1"/>
        <v>7</v>
      </c>
      <c r="B23" s="255"/>
      <c r="C23" s="255"/>
      <c r="D23" s="95" t="s">
        <v>408</v>
      </c>
      <c r="E23" s="95" t="s">
        <v>409</v>
      </c>
      <c r="F23" s="95">
        <f t="shared" si="0"/>
        <v>1</v>
      </c>
      <c r="G23" s="95">
        <v>1</v>
      </c>
      <c r="H23" s="95"/>
      <c r="I23" s="99"/>
      <c r="J23" s="99"/>
    </row>
    <row r="24" spans="1:10" s="92" customFormat="1" ht="19.5" customHeight="1" x14ac:dyDescent="0.25">
      <c r="A24" s="140">
        <f t="shared" si="1"/>
        <v>8</v>
      </c>
      <c r="B24" s="255"/>
      <c r="C24" s="255"/>
      <c r="D24" s="95" t="s">
        <v>398</v>
      </c>
      <c r="E24" s="95" t="s">
        <v>410</v>
      </c>
      <c r="F24" s="95">
        <f t="shared" si="0"/>
        <v>1</v>
      </c>
      <c r="G24" s="95">
        <v>1</v>
      </c>
      <c r="H24" s="95"/>
      <c r="I24" s="99"/>
      <c r="J24" s="99"/>
    </row>
    <row r="25" spans="1:10" s="92" customFormat="1" ht="19.5" customHeight="1" x14ac:dyDescent="0.25">
      <c r="A25" s="140">
        <f t="shared" si="1"/>
        <v>9</v>
      </c>
      <c r="B25" s="255"/>
      <c r="C25" s="255"/>
      <c r="D25" s="95" t="s">
        <v>411</v>
      </c>
      <c r="E25" s="95" t="s">
        <v>412</v>
      </c>
      <c r="F25" s="95">
        <f t="shared" si="0"/>
        <v>1</v>
      </c>
      <c r="G25" s="95">
        <v>1</v>
      </c>
      <c r="H25" s="95"/>
      <c r="I25" s="99"/>
      <c r="J25" s="99"/>
    </row>
    <row r="26" spans="1:10" s="92" customFormat="1" ht="19.5" customHeight="1" x14ac:dyDescent="0.25">
      <c r="A26" s="140">
        <f t="shared" si="1"/>
        <v>10</v>
      </c>
      <c r="B26" s="255"/>
      <c r="C26" s="255"/>
      <c r="D26" s="95" t="s">
        <v>400</v>
      </c>
      <c r="E26" s="95" t="s">
        <v>413</v>
      </c>
      <c r="F26" s="95">
        <f>+G26+H26</f>
        <v>1</v>
      </c>
      <c r="G26" s="95">
        <v>1</v>
      </c>
      <c r="H26" s="95"/>
      <c r="I26" s="99"/>
      <c r="J26" s="99"/>
    </row>
    <row r="27" spans="1:10" s="92" customFormat="1" ht="19.5" customHeight="1" x14ac:dyDescent="0.25">
      <c r="A27" s="140">
        <f t="shared" si="1"/>
        <v>11</v>
      </c>
      <c r="B27" s="255"/>
      <c r="C27" s="255"/>
      <c r="D27" s="220" t="s">
        <v>414</v>
      </c>
      <c r="E27" s="98" t="s">
        <v>415</v>
      </c>
      <c r="F27" s="95">
        <v>1</v>
      </c>
      <c r="G27" s="95"/>
      <c r="H27" s="95">
        <v>1</v>
      </c>
      <c r="I27" s="99"/>
      <c r="J27" s="99"/>
    </row>
    <row r="28" spans="1:10" s="92" customFormat="1" ht="19.5" customHeight="1" x14ac:dyDescent="0.25">
      <c r="A28" s="140">
        <f t="shared" si="1"/>
        <v>12</v>
      </c>
      <c r="B28" s="255"/>
      <c r="C28" s="255"/>
      <c r="D28" s="220"/>
      <c r="E28" s="95" t="s">
        <v>416</v>
      </c>
      <c r="F28" s="95">
        <f>+G28+H28</f>
        <v>1</v>
      </c>
      <c r="G28" s="95">
        <v>1</v>
      </c>
      <c r="H28" s="95"/>
      <c r="I28" s="99"/>
      <c r="J28" s="99"/>
    </row>
    <row r="29" spans="1:10" s="92" customFormat="1" ht="19.5" customHeight="1" x14ac:dyDescent="0.25">
      <c r="A29" s="140">
        <f t="shared" si="1"/>
        <v>13</v>
      </c>
      <c r="B29" s="255"/>
      <c r="C29" s="256"/>
      <c r="D29" s="220"/>
      <c r="E29" s="95" t="s">
        <v>417</v>
      </c>
      <c r="F29" s="95">
        <v>1</v>
      </c>
      <c r="G29" s="99">
        <v>1</v>
      </c>
      <c r="H29" s="99"/>
      <c r="I29" s="99"/>
      <c r="J29" s="99"/>
    </row>
    <row r="30" spans="1:10" s="92" customFormat="1" ht="19.5" customHeight="1" x14ac:dyDescent="0.25">
      <c r="A30" s="140"/>
      <c r="B30" s="255"/>
      <c r="C30" s="137" t="s">
        <v>394</v>
      </c>
      <c r="D30" s="97">
        <v>9</v>
      </c>
      <c r="E30" s="97">
        <v>13</v>
      </c>
      <c r="F30" s="97">
        <f>SUM(F17:F29)</f>
        <v>13</v>
      </c>
      <c r="G30" s="97">
        <f>SUM(G17:G29)</f>
        <v>12</v>
      </c>
      <c r="H30" s="97">
        <f>SUM(H17:H29)</f>
        <v>1</v>
      </c>
      <c r="I30" s="99"/>
      <c r="J30" s="99"/>
    </row>
    <row r="31" spans="1:10" s="92" customFormat="1" ht="19.5" customHeight="1" x14ac:dyDescent="0.25">
      <c r="A31" s="140">
        <f t="shared" si="1"/>
        <v>1</v>
      </c>
      <c r="B31" s="255"/>
      <c r="C31" s="263" t="s">
        <v>418</v>
      </c>
      <c r="D31" s="99" t="s">
        <v>419</v>
      </c>
      <c r="E31" s="99" t="s">
        <v>420</v>
      </c>
      <c r="F31" s="95">
        <f t="shared" si="0"/>
        <v>1</v>
      </c>
      <c r="G31" s="99"/>
      <c r="H31" s="99">
        <v>1</v>
      </c>
      <c r="I31" s="99"/>
      <c r="J31" s="99"/>
    </row>
    <row r="32" spans="1:10" s="92" customFormat="1" ht="19.5" customHeight="1" x14ac:dyDescent="0.25">
      <c r="A32" s="140">
        <f t="shared" si="1"/>
        <v>2</v>
      </c>
      <c r="B32" s="255"/>
      <c r="C32" s="264"/>
      <c r="D32" s="227" t="s">
        <v>421</v>
      </c>
      <c r="E32" s="99" t="s">
        <v>422</v>
      </c>
      <c r="F32" s="95">
        <f t="shared" si="0"/>
        <v>1</v>
      </c>
      <c r="G32" s="101">
        <v>1</v>
      </c>
      <c r="H32" s="99"/>
      <c r="I32" s="99"/>
      <c r="J32" s="99"/>
    </row>
    <row r="33" spans="1:10" s="92" customFormat="1" ht="19.5" customHeight="1" x14ac:dyDescent="0.25">
      <c r="A33" s="140">
        <f t="shared" si="1"/>
        <v>3</v>
      </c>
      <c r="B33" s="255"/>
      <c r="C33" s="264"/>
      <c r="D33" s="227"/>
      <c r="E33" s="99" t="s">
        <v>423</v>
      </c>
      <c r="F33" s="95">
        <f t="shared" si="0"/>
        <v>1</v>
      </c>
      <c r="G33" s="101">
        <v>1</v>
      </c>
      <c r="H33" s="99"/>
      <c r="I33" s="99"/>
      <c r="J33" s="99"/>
    </row>
    <row r="34" spans="1:10" s="92" customFormat="1" ht="19.5" customHeight="1" x14ac:dyDescent="0.25">
      <c r="A34" s="140">
        <f t="shared" si="1"/>
        <v>4</v>
      </c>
      <c r="B34" s="255"/>
      <c r="C34" s="264"/>
      <c r="D34" s="227"/>
      <c r="E34" s="99" t="s">
        <v>424</v>
      </c>
      <c r="F34" s="95">
        <f t="shared" si="0"/>
        <v>1</v>
      </c>
      <c r="G34" s="101">
        <v>1</v>
      </c>
      <c r="H34" s="99"/>
      <c r="I34" s="99"/>
      <c r="J34" s="99"/>
    </row>
    <row r="35" spans="1:10" s="92" customFormat="1" ht="19.5" customHeight="1" x14ac:dyDescent="0.25">
      <c r="A35" s="140">
        <f t="shared" si="1"/>
        <v>5</v>
      </c>
      <c r="B35" s="255"/>
      <c r="C35" s="264"/>
      <c r="D35" s="227"/>
      <c r="E35" s="99" t="s">
        <v>425</v>
      </c>
      <c r="F35" s="95">
        <f t="shared" si="0"/>
        <v>1</v>
      </c>
      <c r="G35" s="101">
        <v>1</v>
      </c>
      <c r="H35" s="99"/>
      <c r="I35" s="99"/>
      <c r="J35" s="99"/>
    </row>
    <row r="36" spans="1:10" s="92" customFormat="1" ht="19.5" customHeight="1" x14ac:dyDescent="0.25">
      <c r="A36" s="140">
        <f t="shared" si="1"/>
        <v>6</v>
      </c>
      <c r="B36" s="255"/>
      <c r="C36" s="264"/>
      <c r="D36" s="227"/>
      <c r="E36" s="99" t="s">
        <v>426</v>
      </c>
      <c r="F36" s="95">
        <f t="shared" si="0"/>
        <v>1</v>
      </c>
      <c r="G36" s="101">
        <v>1</v>
      </c>
      <c r="H36" s="99"/>
      <c r="I36" s="99"/>
      <c r="J36" s="99"/>
    </row>
    <row r="37" spans="1:10" s="92" customFormat="1" ht="19.5" customHeight="1" x14ac:dyDescent="0.25">
      <c r="A37" s="140">
        <f t="shared" si="1"/>
        <v>7</v>
      </c>
      <c r="B37" s="255"/>
      <c r="C37" s="264"/>
      <c r="D37" s="99" t="s">
        <v>427</v>
      </c>
      <c r="E37" s="99" t="s">
        <v>428</v>
      </c>
      <c r="F37" s="95">
        <f t="shared" si="0"/>
        <v>1</v>
      </c>
      <c r="G37" s="101">
        <v>1</v>
      </c>
      <c r="H37" s="99"/>
      <c r="I37" s="99"/>
      <c r="J37" s="99"/>
    </row>
    <row r="38" spans="1:10" s="92" customFormat="1" ht="19.5" customHeight="1" x14ac:dyDescent="0.25">
      <c r="A38" s="140">
        <f t="shared" si="1"/>
        <v>8</v>
      </c>
      <c r="B38" s="255"/>
      <c r="C38" s="264"/>
      <c r="D38" s="99" t="s">
        <v>429</v>
      </c>
      <c r="E38" s="99" t="s">
        <v>430</v>
      </c>
      <c r="F38" s="95">
        <f t="shared" si="0"/>
        <v>1</v>
      </c>
      <c r="G38" s="101">
        <v>1</v>
      </c>
      <c r="H38" s="101"/>
      <c r="I38" s="99"/>
      <c r="J38" s="99"/>
    </row>
    <row r="39" spans="1:10" s="92" customFormat="1" ht="19.5" customHeight="1" x14ac:dyDescent="0.25">
      <c r="A39" s="140">
        <f t="shared" si="1"/>
        <v>9</v>
      </c>
      <c r="B39" s="255"/>
      <c r="C39" s="265"/>
      <c r="D39" s="99" t="s">
        <v>431</v>
      </c>
      <c r="E39" s="99" t="s">
        <v>432</v>
      </c>
      <c r="F39" s="95">
        <f t="shared" si="0"/>
        <v>1</v>
      </c>
      <c r="G39" s="101">
        <v>1</v>
      </c>
      <c r="H39" s="101"/>
      <c r="I39" s="99"/>
      <c r="J39" s="99"/>
    </row>
    <row r="40" spans="1:10" s="92" customFormat="1" ht="19.5" customHeight="1" x14ac:dyDescent="0.25">
      <c r="A40" s="140"/>
      <c r="B40" s="255"/>
      <c r="C40" s="96" t="s">
        <v>394</v>
      </c>
      <c r="D40" s="97">
        <v>5</v>
      </c>
      <c r="E40" s="97">
        <v>9</v>
      </c>
      <c r="F40" s="100">
        <f>SUM(F31:F39)</f>
        <v>9</v>
      </c>
      <c r="G40" s="100">
        <f>SUM(G31:G39)</f>
        <v>8</v>
      </c>
      <c r="H40" s="100">
        <f>SUM(H31:H39)</f>
        <v>1</v>
      </c>
      <c r="I40" s="99"/>
      <c r="J40" s="99"/>
    </row>
    <row r="41" spans="1:10" s="92" customFormat="1" ht="19.5" customHeight="1" x14ac:dyDescent="0.25">
      <c r="A41" s="140">
        <f t="shared" si="1"/>
        <v>1</v>
      </c>
      <c r="B41" s="255"/>
      <c r="C41" s="254" t="s">
        <v>433</v>
      </c>
      <c r="D41" s="101" t="s">
        <v>434</v>
      </c>
      <c r="E41" s="101" t="s">
        <v>435</v>
      </c>
      <c r="F41" s="95">
        <f>G41+H41</f>
        <v>1</v>
      </c>
      <c r="G41" s="95">
        <v>1</v>
      </c>
      <c r="H41" s="95"/>
      <c r="I41" s="99"/>
      <c r="J41" s="99"/>
    </row>
    <row r="42" spans="1:10" s="92" customFormat="1" ht="19.5" customHeight="1" x14ac:dyDescent="0.25">
      <c r="A42" s="140">
        <f t="shared" si="1"/>
        <v>2</v>
      </c>
      <c r="B42" s="255"/>
      <c r="C42" s="255"/>
      <c r="D42" s="258" t="s">
        <v>436</v>
      </c>
      <c r="E42" s="101" t="s">
        <v>437</v>
      </c>
      <c r="F42" s="95">
        <f t="shared" ref="F42:F51" si="2">G42+H42</f>
        <v>1</v>
      </c>
      <c r="G42" s="95">
        <v>1</v>
      </c>
      <c r="H42" s="95"/>
      <c r="I42" s="99"/>
      <c r="J42" s="99"/>
    </row>
    <row r="43" spans="1:10" s="92" customFormat="1" ht="19.5" customHeight="1" x14ac:dyDescent="0.25">
      <c r="A43" s="140">
        <f t="shared" si="1"/>
        <v>3</v>
      </c>
      <c r="B43" s="255"/>
      <c r="C43" s="255"/>
      <c r="D43" s="258"/>
      <c r="E43" s="101" t="s">
        <v>438</v>
      </c>
      <c r="F43" s="95">
        <v>1</v>
      </c>
      <c r="G43" s="95">
        <v>1</v>
      </c>
      <c r="H43" s="95"/>
      <c r="I43" s="99"/>
      <c r="J43" s="99"/>
    </row>
    <row r="44" spans="1:10" s="92" customFormat="1" ht="19.5" customHeight="1" x14ac:dyDescent="0.25">
      <c r="A44" s="140">
        <f t="shared" si="1"/>
        <v>4</v>
      </c>
      <c r="B44" s="255"/>
      <c r="C44" s="255"/>
      <c r="D44" s="258" t="s">
        <v>439</v>
      </c>
      <c r="E44" s="101" t="s">
        <v>440</v>
      </c>
      <c r="F44" s="95">
        <f t="shared" si="2"/>
        <v>1</v>
      </c>
      <c r="G44" s="95">
        <v>1</v>
      </c>
      <c r="H44" s="95"/>
      <c r="I44" s="99"/>
      <c r="J44" s="99"/>
    </row>
    <row r="45" spans="1:10" s="92" customFormat="1" ht="19.5" customHeight="1" x14ac:dyDescent="0.25">
      <c r="A45" s="140">
        <f t="shared" si="1"/>
        <v>5</v>
      </c>
      <c r="B45" s="255"/>
      <c r="C45" s="255"/>
      <c r="D45" s="258"/>
      <c r="E45" s="101" t="s">
        <v>441</v>
      </c>
      <c r="F45" s="95">
        <f t="shared" si="2"/>
        <v>1</v>
      </c>
      <c r="G45" s="95">
        <v>1</v>
      </c>
      <c r="H45" s="95"/>
      <c r="I45" s="99"/>
      <c r="J45" s="99"/>
    </row>
    <row r="46" spans="1:10" s="92" customFormat="1" ht="19.5" customHeight="1" x14ac:dyDescent="0.25">
      <c r="A46" s="140">
        <f t="shared" si="1"/>
        <v>6</v>
      </c>
      <c r="B46" s="255"/>
      <c r="C46" s="255"/>
      <c r="D46" s="101" t="s">
        <v>442</v>
      </c>
      <c r="E46" s="101" t="s">
        <v>443</v>
      </c>
      <c r="F46" s="95">
        <f t="shared" si="2"/>
        <v>1</v>
      </c>
      <c r="G46" s="95">
        <v>1</v>
      </c>
      <c r="H46" s="95"/>
      <c r="I46" s="99"/>
      <c r="J46" s="99"/>
    </row>
    <row r="47" spans="1:10" s="92" customFormat="1" ht="19.5" customHeight="1" x14ac:dyDescent="0.25">
      <c r="A47" s="140">
        <f t="shared" si="1"/>
        <v>7</v>
      </c>
      <c r="B47" s="255"/>
      <c r="C47" s="255"/>
      <c r="D47" s="101" t="s">
        <v>444</v>
      </c>
      <c r="E47" s="101" t="s">
        <v>445</v>
      </c>
      <c r="F47" s="95">
        <f t="shared" si="2"/>
        <v>1</v>
      </c>
      <c r="G47" s="95">
        <v>1</v>
      </c>
      <c r="H47" s="95"/>
      <c r="I47" s="99"/>
      <c r="J47" s="99"/>
    </row>
    <row r="48" spans="1:10" s="92" customFormat="1" ht="19.5" customHeight="1" x14ac:dyDescent="0.25">
      <c r="A48" s="140">
        <f t="shared" si="1"/>
        <v>8</v>
      </c>
      <c r="B48" s="255"/>
      <c r="C48" s="255"/>
      <c r="D48" s="258" t="s">
        <v>446</v>
      </c>
      <c r="E48" s="101" t="s">
        <v>447</v>
      </c>
      <c r="F48" s="95">
        <f>G48+H48</f>
        <v>1</v>
      </c>
      <c r="G48" s="95">
        <v>1</v>
      </c>
      <c r="H48" s="95"/>
      <c r="I48" s="99"/>
      <c r="J48" s="99"/>
    </row>
    <row r="49" spans="1:10" s="92" customFormat="1" ht="19.5" customHeight="1" x14ac:dyDescent="0.25">
      <c r="A49" s="140">
        <f t="shared" si="1"/>
        <v>9</v>
      </c>
      <c r="B49" s="255"/>
      <c r="C49" s="255"/>
      <c r="D49" s="258"/>
      <c r="E49" s="101" t="s">
        <v>448</v>
      </c>
      <c r="F49" s="95">
        <f t="shared" si="2"/>
        <v>1</v>
      </c>
      <c r="G49" s="95">
        <v>1</v>
      </c>
      <c r="H49" s="95"/>
      <c r="I49" s="99"/>
      <c r="J49" s="99"/>
    </row>
    <row r="50" spans="1:10" s="92" customFormat="1" ht="19.5" customHeight="1" x14ac:dyDescent="0.25">
      <c r="A50" s="140">
        <f t="shared" si="1"/>
        <v>10</v>
      </c>
      <c r="B50" s="255"/>
      <c r="C50" s="255"/>
      <c r="D50" s="101" t="s">
        <v>449</v>
      </c>
      <c r="E50" s="101" t="s">
        <v>450</v>
      </c>
      <c r="F50" s="95">
        <f t="shared" si="2"/>
        <v>1</v>
      </c>
      <c r="G50" s="95">
        <v>1</v>
      </c>
      <c r="H50" s="95"/>
      <c r="I50" s="99"/>
      <c r="J50" s="99"/>
    </row>
    <row r="51" spans="1:10" s="92" customFormat="1" ht="19.5" customHeight="1" x14ac:dyDescent="0.25">
      <c r="A51" s="140">
        <f t="shared" si="1"/>
        <v>11</v>
      </c>
      <c r="B51" s="255"/>
      <c r="C51" s="256"/>
      <c r="D51" s="101" t="s">
        <v>451</v>
      </c>
      <c r="E51" s="101" t="s">
        <v>452</v>
      </c>
      <c r="F51" s="95">
        <f t="shared" si="2"/>
        <v>1</v>
      </c>
      <c r="G51" s="95">
        <v>1</v>
      </c>
      <c r="H51" s="95"/>
      <c r="I51" s="99"/>
      <c r="J51" s="99"/>
    </row>
    <row r="52" spans="1:10" s="92" customFormat="1" ht="19.5" customHeight="1" x14ac:dyDescent="0.25">
      <c r="A52" s="140"/>
      <c r="B52" s="255"/>
      <c r="C52" s="96" t="s">
        <v>394</v>
      </c>
      <c r="D52" s="97">
        <v>8</v>
      </c>
      <c r="E52" s="97">
        <v>11</v>
      </c>
      <c r="F52" s="97">
        <f>SUM(F41:F51)</f>
        <v>11</v>
      </c>
      <c r="G52" s="97">
        <f>SUM(G41:G51)</f>
        <v>11</v>
      </c>
      <c r="H52" s="97">
        <f>SUM(H41:H51)</f>
        <v>0</v>
      </c>
      <c r="I52" s="99"/>
      <c r="J52" s="99"/>
    </row>
    <row r="53" spans="1:10" s="92" customFormat="1" ht="19.5" customHeight="1" x14ac:dyDescent="0.25">
      <c r="A53" s="140">
        <f t="shared" si="1"/>
        <v>1</v>
      </c>
      <c r="B53" s="255"/>
      <c r="C53" s="254" t="s">
        <v>453</v>
      </c>
      <c r="D53" s="221" t="s">
        <v>454</v>
      </c>
      <c r="E53" s="95" t="s">
        <v>455</v>
      </c>
      <c r="F53" s="95">
        <f t="shared" ref="F53:F67" si="3">G53+H53</f>
        <v>1</v>
      </c>
      <c r="G53" s="95">
        <v>1</v>
      </c>
      <c r="H53" s="95"/>
      <c r="I53" s="99"/>
      <c r="J53" s="99"/>
    </row>
    <row r="54" spans="1:10" s="92" customFormat="1" ht="19.5" customHeight="1" x14ac:dyDescent="0.25">
      <c r="A54" s="140">
        <f t="shared" si="1"/>
        <v>2</v>
      </c>
      <c r="B54" s="255"/>
      <c r="C54" s="255"/>
      <c r="D54" s="222"/>
      <c r="E54" s="95" t="s">
        <v>456</v>
      </c>
      <c r="F54" s="95">
        <f t="shared" si="3"/>
        <v>1</v>
      </c>
      <c r="G54" s="95">
        <v>1</v>
      </c>
      <c r="H54" s="95"/>
      <c r="I54" s="99"/>
      <c r="J54" s="99"/>
    </row>
    <row r="55" spans="1:10" s="92" customFormat="1" ht="19.5" customHeight="1" x14ac:dyDescent="0.25">
      <c r="A55" s="140">
        <f t="shared" si="1"/>
        <v>3</v>
      </c>
      <c r="B55" s="255"/>
      <c r="C55" s="255"/>
      <c r="D55" s="222"/>
      <c r="E55" s="95" t="s">
        <v>457</v>
      </c>
      <c r="F55" s="95">
        <f t="shared" si="3"/>
        <v>1</v>
      </c>
      <c r="G55" s="95">
        <v>1</v>
      </c>
      <c r="H55" s="95"/>
      <c r="I55" s="99"/>
      <c r="J55" s="99"/>
    </row>
    <row r="56" spans="1:10" s="92" customFormat="1" ht="19.5" customHeight="1" x14ac:dyDescent="0.25">
      <c r="A56" s="140">
        <f t="shared" si="1"/>
        <v>4</v>
      </c>
      <c r="B56" s="255"/>
      <c r="C56" s="255"/>
      <c r="D56" s="222"/>
      <c r="E56" s="95" t="s">
        <v>458</v>
      </c>
      <c r="F56" s="95">
        <f t="shared" si="3"/>
        <v>1</v>
      </c>
      <c r="G56" s="95">
        <v>1</v>
      </c>
      <c r="H56" s="95"/>
      <c r="I56" s="99"/>
      <c r="J56" s="99"/>
    </row>
    <row r="57" spans="1:10" s="92" customFormat="1" ht="19.5" customHeight="1" x14ac:dyDescent="0.25">
      <c r="A57" s="140">
        <f t="shared" si="1"/>
        <v>5</v>
      </c>
      <c r="B57" s="255"/>
      <c r="C57" s="255"/>
      <c r="D57" s="222"/>
      <c r="E57" s="95" t="s">
        <v>459</v>
      </c>
      <c r="F57" s="95">
        <f t="shared" si="3"/>
        <v>1</v>
      </c>
      <c r="G57" s="95">
        <v>1</v>
      </c>
      <c r="H57" s="95"/>
      <c r="I57" s="99"/>
      <c r="J57" s="99"/>
    </row>
    <row r="58" spans="1:10" s="92" customFormat="1" ht="19.5" customHeight="1" x14ac:dyDescent="0.25">
      <c r="A58" s="140">
        <f t="shared" si="1"/>
        <v>6</v>
      </c>
      <c r="B58" s="255"/>
      <c r="C58" s="255"/>
      <c r="D58" s="223"/>
      <c r="E58" s="95" t="s">
        <v>460</v>
      </c>
      <c r="F58" s="95">
        <f t="shared" si="3"/>
        <v>1</v>
      </c>
      <c r="G58" s="95">
        <v>1</v>
      </c>
      <c r="H58" s="95"/>
      <c r="I58" s="99"/>
      <c r="J58" s="99"/>
    </row>
    <row r="59" spans="1:10" s="92" customFormat="1" ht="19.5" customHeight="1" x14ac:dyDescent="0.25">
      <c r="A59" s="140">
        <f t="shared" si="1"/>
        <v>7</v>
      </c>
      <c r="B59" s="255"/>
      <c r="C59" s="255"/>
      <c r="D59" s="220" t="s">
        <v>461</v>
      </c>
      <c r="E59" s="95" t="s">
        <v>462</v>
      </c>
      <c r="F59" s="95">
        <f t="shared" si="3"/>
        <v>1</v>
      </c>
      <c r="G59" s="95">
        <v>1</v>
      </c>
      <c r="H59" s="95"/>
      <c r="I59" s="99"/>
      <c r="J59" s="99"/>
    </row>
    <row r="60" spans="1:10" s="92" customFormat="1" ht="19.5" customHeight="1" x14ac:dyDescent="0.25">
      <c r="A60" s="140">
        <f t="shared" si="1"/>
        <v>8</v>
      </c>
      <c r="B60" s="255"/>
      <c r="C60" s="255"/>
      <c r="D60" s="220"/>
      <c r="E60" s="95" t="s">
        <v>463</v>
      </c>
      <c r="F60" s="95">
        <f t="shared" si="3"/>
        <v>1</v>
      </c>
      <c r="G60" s="95">
        <v>1</v>
      </c>
      <c r="H60" s="95"/>
      <c r="I60" s="99"/>
      <c r="J60" s="99"/>
    </row>
    <row r="61" spans="1:10" s="92" customFormat="1" ht="19.5" customHeight="1" x14ac:dyDescent="0.25">
      <c r="A61" s="140">
        <f t="shared" si="1"/>
        <v>9</v>
      </c>
      <c r="B61" s="255"/>
      <c r="C61" s="255"/>
      <c r="D61" s="220"/>
      <c r="E61" s="95" t="s">
        <v>464</v>
      </c>
      <c r="F61" s="95">
        <f t="shared" si="3"/>
        <v>1</v>
      </c>
      <c r="G61" s="95">
        <v>1</v>
      </c>
      <c r="H61" s="95"/>
      <c r="I61" s="99"/>
      <c r="J61" s="99"/>
    </row>
    <row r="62" spans="1:10" s="92" customFormat="1" ht="19.5" customHeight="1" x14ac:dyDescent="0.25">
      <c r="A62" s="140">
        <f t="shared" si="1"/>
        <v>10</v>
      </c>
      <c r="B62" s="255"/>
      <c r="C62" s="255"/>
      <c r="D62" s="220"/>
      <c r="E62" s="95" t="s">
        <v>465</v>
      </c>
      <c r="F62" s="95">
        <f t="shared" si="3"/>
        <v>1</v>
      </c>
      <c r="G62" s="95">
        <v>1</v>
      </c>
      <c r="H62" s="95"/>
      <c r="I62" s="99"/>
      <c r="J62" s="99"/>
    </row>
    <row r="63" spans="1:10" s="92" customFormat="1" ht="19.5" customHeight="1" x14ac:dyDescent="0.25">
      <c r="A63" s="140">
        <f t="shared" si="1"/>
        <v>11</v>
      </c>
      <c r="B63" s="255"/>
      <c r="C63" s="255"/>
      <c r="D63" s="220"/>
      <c r="E63" s="95" t="s">
        <v>466</v>
      </c>
      <c r="F63" s="95">
        <f t="shared" si="3"/>
        <v>1</v>
      </c>
      <c r="G63" s="95">
        <v>1</v>
      </c>
      <c r="H63" s="95"/>
      <c r="I63" s="99"/>
      <c r="J63" s="99"/>
    </row>
    <row r="64" spans="1:10" s="92" customFormat="1" ht="19.5" customHeight="1" x14ac:dyDescent="0.25">
      <c r="A64" s="140">
        <f t="shared" si="1"/>
        <v>12</v>
      </c>
      <c r="B64" s="255"/>
      <c r="C64" s="255"/>
      <c r="D64" s="220"/>
      <c r="E64" s="95" t="s">
        <v>467</v>
      </c>
      <c r="F64" s="95">
        <f t="shared" si="3"/>
        <v>1</v>
      </c>
      <c r="G64" s="95">
        <v>1</v>
      </c>
      <c r="H64" s="95"/>
      <c r="I64" s="99"/>
      <c r="J64" s="99"/>
    </row>
    <row r="65" spans="1:10" s="92" customFormat="1" ht="19.5" customHeight="1" x14ac:dyDescent="0.25">
      <c r="A65" s="140">
        <f t="shared" si="1"/>
        <v>13</v>
      </c>
      <c r="B65" s="255"/>
      <c r="C65" s="255"/>
      <c r="D65" s="220"/>
      <c r="E65" s="95" t="s">
        <v>468</v>
      </c>
      <c r="F65" s="95">
        <f t="shared" si="3"/>
        <v>1</v>
      </c>
      <c r="G65" s="95">
        <v>1</v>
      </c>
      <c r="H65" s="95"/>
      <c r="I65" s="99"/>
      <c r="J65" s="99"/>
    </row>
    <row r="66" spans="1:10" s="92" customFormat="1" ht="19.5" customHeight="1" x14ac:dyDescent="0.25">
      <c r="A66" s="140">
        <f t="shared" si="1"/>
        <v>14</v>
      </c>
      <c r="B66" s="255"/>
      <c r="C66" s="255"/>
      <c r="D66" s="220"/>
      <c r="E66" s="95" t="s">
        <v>469</v>
      </c>
      <c r="F66" s="95">
        <f t="shared" si="3"/>
        <v>1</v>
      </c>
      <c r="G66" s="95">
        <v>1</v>
      </c>
      <c r="H66" s="95"/>
      <c r="I66" s="99"/>
      <c r="J66" s="99"/>
    </row>
    <row r="67" spans="1:10" s="92" customFormat="1" ht="19.5" customHeight="1" x14ac:dyDescent="0.25">
      <c r="A67" s="140">
        <f t="shared" si="1"/>
        <v>15</v>
      </c>
      <c r="B67" s="255"/>
      <c r="C67" s="256"/>
      <c r="D67" s="220"/>
      <c r="E67" s="95" t="s">
        <v>470</v>
      </c>
      <c r="F67" s="95">
        <f t="shared" si="3"/>
        <v>1</v>
      </c>
      <c r="G67" s="95">
        <v>1</v>
      </c>
      <c r="H67" s="95"/>
      <c r="I67" s="99"/>
      <c r="J67" s="99"/>
    </row>
    <row r="68" spans="1:10" s="92" customFormat="1" ht="19.5" customHeight="1" x14ac:dyDescent="0.25">
      <c r="A68" s="140"/>
      <c r="B68" s="255"/>
      <c r="C68" s="96" t="s">
        <v>394</v>
      </c>
      <c r="D68" s="97">
        <v>2</v>
      </c>
      <c r="E68" s="97">
        <v>15</v>
      </c>
      <c r="F68" s="97">
        <f>SUM(F53:F67)</f>
        <v>15</v>
      </c>
      <c r="G68" s="97">
        <f>SUM(G53:G67)</f>
        <v>15</v>
      </c>
      <c r="H68" s="97">
        <f>SUM(H53:H67)</f>
        <v>0</v>
      </c>
      <c r="I68" s="99"/>
      <c r="J68" s="99"/>
    </row>
    <row r="69" spans="1:10" s="92" customFormat="1" ht="19.5" customHeight="1" x14ac:dyDescent="0.25">
      <c r="A69" s="140">
        <f t="shared" si="1"/>
        <v>1</v>
      </c>
      <c r="B69" s="255"/>
      <c r="C69" s="254" t="s">
        <v>471</v>
      </c>
      <c r="D69" s="217" t="s">
        <v>472</v>
      </c>
      <c r="E69" s="99" t="s">
        <v>473</v>
      </c>
      <c r="F69" s="95">
        <v>1</v>
      </c>
      <c r="G69" s="102">
        <v>1</v>
      </c>
      <c r="H69" s="95"/>
      <c r="I69" s="99"/>
      <c r="J69" s="99"/>
    </row>
    <row r="70" spans="1:10" s="92" customFormat="1" ht="19.5" customHeight="1" x14ac:dyDescent="0.25">
      <c r="A70" s="140">
        <f t="shared" si="1"/>
        <v>2</v>
      </c>
      <c r="B70" s="255"/>
      <c r="C70" s="255"/>
      <c r="D70" s="226"/>
      <c r="E70" s="99" t="s">
        <v>474</v>
      </c>
      <c r="F70" s="95">
        <v>1</v>
      </c>
      <c r="G70" s="102">
        <v>1</v>
      </c>
      <c r="H70" s="95"/>
      <c r="I70" s="99"/>
      <c r="J70" s="99"/>
    </row>
    <row r="71" spans="1:10" s="92" customFormat="1" ht="19.5" customHeight="1" x14ac:dyDescent="0.25">
      <c r="A71" s="140">
        <f t="shared" si="1"/>
        <v>3</v>
      </c>
      <c r="B71" s="255"/>
      <c r="C71" s="255"/>
      <c r="D71" s="226"/>
      <c r="E71" s="99" t="s">
        <v>475</v>
      </c>
      <c r="F71" s="95">
        <v>1</v>
      </c>
      <c r="G71" s="102">
        <v>1</v>
      </c>
      <c r="H71" s="95"/>
      <c r="I71" s="99"/>
      <c r="J71" s="99"/>
    </row>
    <row r="72" spans="1:10" s="92" customFormat="1" ht="19.5" customHeight="1" x14ac:dyDescent="0.25">
      <c r="A72" s="140">
        <f t="shared" si="1"/>
        <v>4</v>
      </c>
      <c r="B72" s="255"/>
      <c r="C72" s="255"/>
      <c r="D72" s="226"/>
      <c r="E72" s="99" t="s">
        <v>476</v>
      </c>
      <c r="F72" s="95">
        <v>1</v>
      </c>
      <c r="G72" s="102">
        <v>1</v>
      </c>
      <c r="H72" s="95"/>
      <c r="I72" s="99"/>
      <c r="J72" s="99"/>
    </row>
    <row r="73" spans="1:10" s="92" customFormat="1" ht="19.5" customHeight="1" x14ac:dyDescent="0.25">
      <c r="A73" s="140">
        <f t="shared" si="1"/>
        <v>5</v>
      </c>
      <c r="B73" s="255"/>
      <c r="C73" s="255"/>
      <c r="D73" s="226"/>
      <c r="E73" s="99" t="s">
        <v>477</v>
      </c>
      <c r="F73" s="95">
        <v>1</v>
      </c>
      <c r="G73" s="102">
        <v>1</v>
      </c>
      <c r="H73" s="95"/>
      <c r="I73" s="99"/>
      <c r="J73" s="99"/>
    </row>
    <row r="74" spans="1:10" s="92" customFormat="1" ht="19.5" customHeight="1" x14ac:dyDescent="0.25">
      <c r="A74" s="140">
        <f t="shared" si="1"/>
        <v>6</v>
      </c>
      <c r="B74" s="255"/>
      <c r="C74" s="255"/>
      <c r="D74" s="226"/>
      <c r="E74" s="99" t="s">
        <v>478</v>
      </c>
      <c r="F74" s="95">
        <v>1</v>
      </c>
      <c r="G74" s="102">
        <v>1</v>
      </c>
      <c r="H74" s="95"/>
      <c r="I74" s="99"/>
      <c r="J74" s="99"/>
    </row>
    <row r="75" spans="1:10" s="92" customFormat="1" ht="19.5" customHeight="1" x14ac:dyDescent="0.25">
      <c r="A75" s="140">
        <f t="shared" si="1"/>
        <v>7</v>
      </c>
      <c r="B75" s="255"/>
      <c r="C75" s="255"/>
      <c r="D75" s="226"/>
      <c r="E75" s="99" t="s">
        <v>479</v>
      </c>
      <c r="F75" s="95">
        <v>1</v>
      </c>
      <c r="G75" s="102">
        <v>1</v>
      </c>
      <c r="H75" s="95"/>
      <c r="I75" s="99"/>
      <c r="J75" s="99"/>
    </row>
    <row r="76" spans="1:10" s="92" customFormat="1" ht="19.5" customHeight="1" x14ac:dyDescent="0.25">
      <c r="A76" s="140">
        <f t="shared" si="1"/>
        <v>8</v>
      </c>
      <c r="B76" s="255"/>
      <c r="C76" s="255"/>
      <c r="D76" s="226"/>
      <c r="E76" s="99" t="s">
        <v>480</v>
      </c>
      <c r="F76" s="95">
        <f>+G76+H76</f>
        <v>1</v>
      </c>
      <c r="G76" s="95">
        <v>1</v>
      </c>
      <c r="H76" s="95"/>
      <c r="I76" s="99"/>
      <c r="J76" s="99"/>
    </row>
    <row r="77" spans="1:10" s="92" customFormat="1" ht="19.5" customHeight="1" x14ac:dyDescent="0.25">
      <c r="A77" s="140">
        <f t="shared" ref="A77:A140" si="4">+A76+1</f>
        <v>9</v>
      </c>
      <c r="B77" s="255"/>
      <c r="C77" s="255"/>
      <c r="D77" s="226"/>
      <c r="E77" s="99" t="s">
        <v>481</v>
      </c>
      <c r="F77" s="95">
        <v>1</v>
      </c>
      <c r="G77" s="95">
        <v>1</v>
      </c>
      <c r="H77" s="95"/>
      <c r="I77" s="99"/>
      <c r="J77" s="99"/>
    </row>
    <row r="78" spans="1:10" s="92" customFormat="1" ht="19.5" customHeight="1" x14ac:dyDescent="0.25">
      <c r="A78" s="140">
        <f t="shared" si="4"/>
        <v>10</v>
      </c>
      <c r="B78" s="255"/>
      <c r="C78" s="255"/>
      <c r="D78" s="226"/>
      <c r="E78" s="99" t="s">
        <v>482</v>
      </c>
      <c r="F78" s="95">
        <f>+G78+H78</f>
        <v>1</v>
      </c>
      <c r="G78" s="95">
        <v>1</v>
      </c>
      <c r="H78" s="95"/>
      <c r="I78" s="99"/>
      <c r="J78" s="99"/>
    </row>
    <row r="79" spans="1:10" s="92" customFormat="1" ht="19.5" customHeight="1" x14ac:dyDescent="0.25">
      <c r="A79" s="140">
        <f t="shared" si="4"/>
        <v>11</v>
      </c>
      <c r="B79" s="255"/>
      <c r="C79" s="255"/>
      <c r="D79" s="226"/>
      <c r="E79" s="99" t="s">
        <v>483</v>
      </c>
      <c r="F79" s="95">
        <v>1</v>
      </c>
      <c r="G79" s="95">
        <v>1</v>
      </c>
      <c r="H79" s="95"/>
      <c r="I79" s="99"/>
      <c r="J79" s="99"/>
    </row>
    <row r="80" spans="1:10" s="92" customFormat="1" ht="19.5" customHeight="1" x14ac:dyDescent="0.25">
      <c r="A80" s="140">
        <f t="shared" si="4"/>
        <v>12</v>
      </c>
      <c r="B80" s="255"/>
      <c r="C80" s="255"/>
      <c r="D80" s="226"/>
      <c r="E80" s="99" t="s">
        <v>484</v>
      </c>
      <c r="F80" s="95">
        <v>1</v>
      </c>
      <c r="G80" s="95">
        <v>1</v>
      </c>
      <c r="H80" s="95"/>
      <c r="I80" s="99"/>
      <c r="J80" s="99"/>
    </row>
    <row r="81" spans="1:10" s="92" customFormat="1" ht="19.5" customHeight="1" x14ac:dyDescent="0.25">
      <c r="A81" s="140">
        <f t="shared" si="4"/>
        <v>13</v>
      </c>
      <c r="B81" s="255"/>
      <c r="C81" s="255"/>
      <c r="D81" s="226"/>
      <c r="E81" s="99" t="s">
        <v>485</v>
      </c>
      <c r="F81" s="95">
        <v>1</v>
      </c>
      <c r="G81" s="95">
        <v>1</v>
      </c>
      <c r="H81" s="95"/>
      <c r="I81" s="99"/>
      <c r="J81" s="99"/>
    </row>
    <row r="82" spans="1:10" s="92" customFormat="1" ht="19.5" customHeight="1" x14ac:dyDescent="0.25">
      <c r="A82" s="140">
        <f t="shared" si="4"/>
        <v>14</v>
      </c>
      <c r="B82" s="255"/>
      <c r="C82" s="255"/>
      <c r="D82" s="226"/>
      <c r="E82" s="99" t="s">
        <v>486</v>
      </c>
      <c r="F82" s="95">
        <v>1</v>
      </c>
      <c r="G82" s="95">
        <v>1</v>
      </c>
      <c r="H82" s="95"/>
      <c r="I82" s="99"/>
      <c r="J82" s="99"/>
    </row>
    <row r="83" spans="1:10" s="92" customFormat="1" ht="19.5" customHeight="1" x14ac:dyDescent="0.25">
      <c r="A83" s="140">
        <f t="shared" si="4"/>
        <v>15</v>
      </c>
      <c r="B83" s="255"/>
      <c r="C83" s="255"/>
      <c r="D83" s="226"/>
      <c r="E83" s="99" t="s">
        <v>487</v>
      </c>
      <c r="F83" s="95">
        <v>1</v>
      </c>
      <c r="G83" s="95">
        <v>1</v>
      </c>
      <c r="H83" s="95"/>
      <c r="I83" s="99"/>
      <c r="J83" s="99"/>
    </row>
    <row r="84" spans="1:10" s="92" customFormat="1" ht="19.5" customHeight="1" x14ac:dyDescent="0.25">
      <c r="A84" s="140">
        <f t="shared" si="4"/>
        <v>16</v>
      </c>
      <c r="B84" s="255"/>
      <c r="C84" s="255"/>
      <c r="D84" s="226"/>
      <c r="E84" s="99" t="s">
        <v>488</v>
      </c>
      <c r="F84" s="95">
        <v>1</v>
      </c>
      <c r="G84" s="95">
        <v>1</v>
      </c>
      <c r="H84" s="95"/>
      <c r="I84" s="99"/>
      <c r="J84" s="99"/>
    </row>
    <row r="85" spans="1:10" s="92" customFormat="1" ht="19.5" customHeight="1" x14ac:dyDescent="0.25">
      <c r="A85" s="140">
        <f t="shared" si="4"/>
        <v>17</v>
      </c>
      <c r="B85" s="255"/>
      <c r="C85" s="255"/>
      <c r="D85" s="226"/>
      <c r="E85" s="99" t="s">
        <v>489</v>
      </c>
      <c r="F85" s="95">
        <v>1</v>
      </c>
      <c r="G85" s="95">
        <v>1</v>
      </c>
      <c r="H85" s="95"/>
      <c r="I85" s="99"/>
      <c r="J85" s="99"/>
    </row>
    <row r="86" spans="1:10" s="92" customFormat="1" ht="19.5" customHeight="1" x14ac:dyDescent="0.25">
      <c r="A86" s="140">
        <f t="shared" si="4"/>
        <v>18</v>
      </c>
      <c r="B86" s="255"/>
      <c r="C86" s="255"/>
      <c r="D86" s="226"/>
      <c r="E86" s="99" t="s">
        <v>490</v>
      </c>
      <c r="F86" s="95">
        <v>1</v>
      </c>
      <c r="G86" s="95">
        <v>1</v>
      </c>
      <c r="H86" s="95"/>
      <c r="I86" s="99"/>
      <c r="J86" s="99"/>
    </row>
    <row r="87" spans="1:10" s="92" customFormat="1" ht="19.5" customHeight="1" x14ac:dyDescent="0.25">
      <c r="A87" s="140">
        <f t="shared" si="4"/>
        <v>19</v>
      </c>
      <c r="B87" s="255"/>
      <c r="C87" s="255"/>
      <c r="D87" s="226"/>
      <c r="E87" s="99" t="s">
        <v>491</v>
      </c>
      <c r="F87" s="95">
        <v>1</v>
      </c>
      <c r="G87" s="95">
        <v>1</v>
      </c>
      <c r="H87" s="95"/>
      <c r="I87" s="99"/>
      <c r="J87" s="99"/>
    </row>
    <row r="88" spans="1:10" s="92" customFormat="1" ht="19.5" customHeight="1" x14ac:dyDescent="0.25">
      <c r="A88" s="140">
        <f t="shared" si="4"/>
        <v>20</v>
      </c>
      <c r="B88" s="255"/>
      <c r="C88" s="255"/>
      <c r="D88" s="226"/>
      <c r="E88" s="99" t="s">
        <v>492</v>
      </c>
      <c r="F88" s="95">
        <v>1</v>
      </c>
      <c r="G88" s="95">
        <v>1</v>
      </c>
      <c r="H88" s="95"/>
      <c r="I88" s="99"/>
      <c r="J88" s="99"/>
    </row>
    <row r="89" spans="1:10" s="92" customFormat="1" ht="19.5" customHeight="1" x14ac:dyDescent="0.25">
      <c r="A89" s="140">
        <f t="shared" si="4"/>
        <v>21</v>
      </c>
      <c r="B89" s="255"/>
      <c r="C89" s="255"/>
      <c r="D89" s="226"/>
      <c r="E89" s="99" t="s">
        <v>493</v>
      </c>
      <c r="F89" s="95">
        <v>1</v>
      </c>
      <c r="G89" s="95">
        <v>1</v>
      </c>
      <c r="H89" s="95"/>
      <c r="I89" s="99"/>
      <c r="J89" s="99"/>
    </row>
    <row r="90" spans="1:10" s="92" customFormat="1" ht="19.5" customHeight="1" x14ac:dyDescent="0.25">
      <c r="A90" s="140">
        <f t="shared" si="4"/>
        <v>22</v>
      </c>
      <c r="B90" s="255"/>
      <c r="C90" s="256"/>
      <c r="D90" s="218"/>
      <c r="E90" s="99" t="s">
        <v>494</v>
      </c>
      <c r="F90" s="95">
        <v>1</v>
      </c>
      <c r="G90" s="95">
        <v>1</v>
      </c>
      <c r="H90" s="95"/>
      <c r="I90" s="99"/>
      <c r="J90" s="99"/>
    </row>
    <row r="91" spans="1:10" s="92" customFormat="1" ht="19.5" customHeight="1" x14ac:dyDescent="0.25">
      <c r="A91" s="140"/>
      <c r="B91" s="255"/>
      <c r="C91" s="96" t="s">
        <v>394</v>
      </c>
      <c r="D91" s="97">
        <v>1</v>
      </c>
      <c r="E91" s="97">
        <v>22</v>
      </c>
      <c r="F91" s="97">
        <f>SUM(F69:F90)</f>
        <v>22</v>
      </c>
      <c r="G91" s="97">
        <f>SUM(G69:G90)</f>
        <v>22</v>
      </c>
      <c r="H91" s="97">
        <f>SUM(H69:H90)</f>
        <v>0</v>
      </c>
      <c r="I91" s="99"/>
      <c r="J91" s="99"/>
    </row>
    <row r="92" spans="1:10" s="92" customFormat="1" ht="19.5" customHeight="1" x14ac:dyDescent="0.25">
      <c r="A92" s="140">
        <f t="shared" si="4"/>
        <v>1</v>
      </c>
      <c r="B92" s="255"/>
      <c r="C92" s="254" t="s">
        <v>495</v>
      </c>
      <c r="D92" s="227" t="s">
        <v>496</v>
      </c>
      <c r="E92" s="101" t="s">
        <v>497</v>
      </c>
      <c r="F92" s="95">
        <f>+G109+H109</f>
        <v>1</v>
      </c>
      <c r="G92" s="102">
        <v>1</v>
      </c>
      <c r="H92" s="95"/>
      <c r="I92" s="99"/>
      <c r="J92" s="99"/>
    </row>
    <row r="93" spans="1:10" s="92" customFormat="1" ht="19.5" customHeight="1" x14ac:dyDescent="0.25">
      <c r="A93" s="140">
        <f t="shared" si="4"/>
        <v>2</v>
      </c>
      <c r="B93" s="255"/>
      <c r="C93" s="255"/>
      <c r="D93" s="227"/>
      <c r="E93" s="101" t="s">
        <v>498</v>
      </c>
      <c r="F93" s="95">
        <f>+G93+H93</f>
        <v>1</v>
      </c>
      <c r="G93" s="102">
        <v>1</v>
      </c>
      <c r="H93" s="95"/>
      <c r="I93" s="99"/>
      <c r="J93" s="99"/>
    </row>
    <row r="94" spans="1:10" s="92" customFormat="1" ht="19.5" customHeight="1" x14ac:dyDescent="0.25">
      <c r="A94" s="140">
        <f t="shared" si="4"/>
        <v>3</v>
      </c>
      <c r="B94" s="255"/>
      <c r="C94" s="255"/>
      <c r="D94" s="99" t="s">
        <v>499</v>
      </c>
      <c r="E94" s="101" t="s">
        <v>500</v>
      </c>
      <c r="F94" s="95">
        <f>+G94+H94</f>
        <v>1</v>
      </c>
      <c r="G94" s="102">
        <v>1</v>
      </c>
      <c r="H94" s="95"/>
      <c r="I94" s="99"/>
      <c r="J94" s="99"/>
    </row>
    <row r="95" spans="1:10" s="92" customFormat="1" ht="19.5" customHeight="1" x14ac:dyDescent="0.25">
      <c r="A95" s="140">
        <f t="shared" si="4"/>
        <v>4</v>
      </c>
      <c r="B95" s="255"/>
      <c r="C95" s="256"/>
      <c r="D95" s="99" t="s">
        <v>501</v>
      </c>
      <c r="E95" s="101" t="s">
        <v>502</v>
      </c>
      <c r="F95" s="95">
        <f>+G95+H95</f>
        <v>1</v>
      </c>
      <c r="G95" s="102">
        <v>1</v>
      </c>
      <c r="H95" s="95"/>
      <c r="I95" s="99"/>
      <c r="J95" s="99"/>
    </row>
    <row r="96" spans="1:10" s="92" customFormat="1" ht="19.5" customHeight="1" x14ac:dyDescent="0.25">
      <c r="A96" s="140"/>
      <c r="B96" s="255"/>
      <c r="C96" s="96" t="s">
        <v>394</v>
      </c>
      <c r="D96" s="97">
        <v>3</v>
      </c>
      <c r="E96" s="97">
        <v>4</v>
      </c>
      <c r="F96" s="97">
        <f>SUM(F92:F95)</f>
        <v>4</v>
      </c>
      <c r="G96" s="97">
        <f>SUM(G92:G95)</f>
        <v>4</v>
      </c>
      <c r="H96" s="97">
        <f>SUM(H92:H95)</f>
        <v>0</v>
      </c>
      <c r="I96" s="99"/>
      <c r="J96" s="99"/>
    </row>
    <row r="97" spans="1:10" s="92" customFormat="1" ht="19.5" customHeight="1" x14ac:dyDescent="0.25">
      <c r="A97" s="140">
        <f t="shared" si="4"/>
        <v>1</v>
      </c>
      <c r="B97" s="255"/>
      <c r="C97" s="254" t="s">
        <v>503</v>
      </c>
      <c r="D97" s="95" t="s">
        <v>504</v>
      </c>
      <c r="E97" s="95" t="s">
        <v>505</v>
      </c>
      <c r="F97" s="95">
        <f>G97</f>
        <v>1</v>
      </c>
      <c r="G97" s="95">
        <v>1</v>
      </c>
      <c r="H97" s="95"/>
      <c r="I97" s="99"/>
      <c r="J97" s="99"/>
    </row>
    <row r="98" spans="1:10" s="92" customFormat="1" ht="19.5" customHeight="1" x14ac:dyDescent="0.25">
      <c r="A98" s="140">
        <f t="shared" si="4"/>
        <v>2</v>
      </c>
      <c r="B98" s="255"/>
      <c r="C98" s="255"/>
      <c r="D98" s="95" t="s">
        <v>506</v>
      </c>
      <c r="E98" s="95" t="s">
        <v>507</v>
      </c>
      <c r="F98" s="95">
        <f t="shared" ref="F98:F105" si="5">G98</f>
        <v>1</v>
      </c>
      <c r="G98" s="95">
        <v>1</v>
      </c>
      <c r="H98" s="95"/>
      <c r="I98" s="99"/>
      <c r="J98" s="99"/>
    </row>
    <row r="99" spans="1:10" s="92" customFormat="1" ht="19.5" customHeight="1" x14ac:dyDescent="0.25">
      <c r="A99" s="140">
        <f t="shared" si="4"/>
        <v>3</v>
      </c>
      <c r="B99" s="255"/>
      <c r="C99" s="255"/>
      <c r="D99" s="95" t="s">
        <v>508</v>
      </c>
      <c r="E99" s="95" t="s">
        <v>509</v>
      </c>
      <c r="F99" s="95">
        <f t="shared" si="5"/>
        <v>1</v>
      </c>
      <c r="G99" s="95">
        <v>1</v>
      </c>
      <c r="H99" s="95"/>
      <c r="I99" s="99"/>
      <c r="J99" s="99"/>
    </row>
    <row r="100" spans="1:10" s="92" customFormat="1" ht="19.5" customHeight="1" x14ac:dyDescent="0.25">
      <c r="A100" s="140">
        <f t="shared" si="4"/>
        <v>4</v>
      </c>
      <c r="B100" s="255"/>
      <c r="C100" s="255"/>
      <c r="D100" s="95" t="s">
        <v>510</v>
      </c>
      <c r="E100" s="95" t="s">
        <v>511</v>
      </c>
      <c r="F100" s="95">
        <f t="shared" si="5"/>
        <v>1</v>
      </c>
      <c r="G100" s="95">
        <v>1</v>
      </c>
      <c r="H100" s="95"/>
      <c r="I100" s="99"/>
      <c r="J100" s="99"/>
    </row>
    <row r="101" spans="1:10" s="92" customFormat="1" ht="19.5" customHeight="1" x14ac:dyDescent="0.25">
      <c r="A101" s="140">
        <f t="shared" si="4"/>
        <v>5</v>
      </c>
      <c r="B101" s="255"/>
      <c r="C101" s="255"/>
      <c r="D101" s="95" t="s">
        <v>512</v>
      </c>
      <c r="E101" s="95" t="s">
        <v>513</v>
      </c>
      <c r="F101" s="95">
        <f t="shared" si="5"/>
        <v>1</v>
      </c>
      <c r="G101" s="95">
        <v>1</v>
      </c>
      <c r="H101" s="95"/>
      <c r="I101" s="99"/>
      <c r="J101" s="99"/>
    </row>
    <row r="102" spans="1:10" s="92" customFormat="1" ht="19.5" customHeight="1" x14ac:dyDescent="0.25">
      <c r="A102" s="140">
        <f t="shared" si="4"/>
        <v>6</v>
      </c>
      <c r="B102" s="255"/>
      <c r="C102" s="255"/>
      <c r="D102" s="220" t="s">
        <v>514</v>
      </c>
      <c r="E102" s="95" t="s">
        <v>515</v>
      </c>
      <c r="F102" s="95">
        <f t="shared" si="5"/>
        <v>1</v>
      </c>
      <c r="G102" s="95">
        <v>1</v>
      </c>
      <c r="H102" s="95"/>
      <c r="I102" s="99"/>
      <c r="J102" s="99"/>
    </row>
    <row r="103" spans="1:10" s="92" customFormat="1" ht="19.5" customHeight="1" x14ac:dyDescent="0.25">
      <c r="A103" s="140">
        <f t="shared" si="4"/>
        <v>7</v>
      </c>
      <c r="B103" s="255"/>
      <c r="C103" s="255"/>
      <c r="D103" s="220"/>
      <c r="E103" s="95" t="s">
        <v>516</v>
      </c>
      <c r="F103" s="95">
        <f t="shared" si="5"/>
        <v>1</v>
      </c>
      <c r="G103" s="95">
        <v>1</v>
      </c>
      <c r="H103" s="95"/>
      <c r="I103" s="99"/>
      <c r="J103" s="99"/>
    </row>
    <row r="104" spans="1:10" s="92" customFormat="1" ht="19.5" customHeight="1" x14ac:dyDescent="0.25">
      <c r="A104" s="140">
        <f t="shared" si="4"/>
        <v>8</v>
      </c>
      <c r="B104" s="255"/>
      <c r="C104" s="255"/>
      <c r="D104" s="220" t="s">
        <v>518</v>
      </c>
      <c r="E104" s="95" t="s">
        <v>517</v>
      </c>
      <c r="F104" s="95">
        <f t="shared" si="5"/>
        <v>1</v>
      </c>
      <c r="G104" s="95">
        <v>1</v>
      </c>
      <c r="H104" s="95"/>
      <c r="I104" s="99"/>
      <c r="J104" s="99"/>
    </row>
    <row r="105" spans="1:10" s="92" customFormat="1" ht="19.5" customHeight="1" x14ac:dyDescent="0.25">
      <c r="A105" s="140">
        <f t="shared" si="4"/>
        <v>9</v>
      </c>
      <c r="B105" s="255"/>
      <c r="C105" s="256"/>
      <c r="D105" s="220"/>
      <c r="E105" s="95" t="s">
        <v>519</v>
      </c>
      <c r="F105" s="95">
        <f t="shared" si="5"/>
        <v>1</v>
      </c>
      <c r="G105" s="95">
        <v>1</v>
      </c>
      <c r="H105" s="95"/>
      <c r="I105" s="99"/>
      <c r="J105" s="99"/>
    </row>
    <row r="106" spans="1:10" s="92" customFormat="1" ht="19.5" customHeight="1" x14ac:dyDescent="0.25">
      <c r="A106" s="140"/>
      <c r="B106" s="255"/>
      <c r="C106" s="96" t="s">
        <v>394</v>
      </c>
      <c r="D106" s="97">
        <v>7</v>
      </c>
      <c r="E106" s="97">
        <v>9</v>
      </c>
      <c r="F106" s="97">
        <f>SUM(F97:F105)</f>
        <v>9</v>
      </c>
      <c r="G106" s="97">
        <f>SUM(G97:G105)</f>
        <v>9</v>
      </c>
      <c r="H106" s="97">
        <f>SUM(H97:H105)</f>
        <v>0</v>
      </c>
      <c r="I106" s="99"/>
      <c r="J106" s="99"/>
    </row>
    <row r="107" spans="1:10" s="92" customFormat="1" ht="19.5" customHeight="1" x14ac:dyDescent="0.25">
      <c r="A107" s="140">
        <f t="shared" si="4"/>
        <v>1</v>
      </c>
      <c r="B107" s="255"/>
      <c r="C107" s="254" t="s">
        <v>520</v>
      </c>
      <c r="D107" s="220" t="s">
        <v>521</v>
      </c>
      <c r="E107" s="101" t="s">
        <v>522</v>
      </c>
      <c r="F107" s="95">
        <v>1</v>
      </c>
      <c r="G107" s="95">
        <v>1</v>
      </c>
      <c r="H107" s="95"/>
      <c r="I107" s="99"/>
      <c r="J107" s="99"/>
    </row>
    <row r="108" spans="1:10" s="92" customFormat="1" ht="19.5" customHeight="1" x14ac:dyDescent="0.25">
      <c r="A108" s="140">
        <f t="shared" si="4"/>
        <v>2</v>
      </c>
      <c r="B108" s="255"/>
      <c r="C108" s="255"/>
      <c r="D108" s="220"/>
      <c r="E108" s="101" t="s">
        <v>523</v>
      </c>
      <c r="F108" s="95">
        <v>1</v>
      </c>
      <c r="G108" s="95">
        <v>1</v>
      </c>
      <c r="H108" s="95"/>
      <c r="I108" s="99"/>
      <c r="J108" s="99"/>
    </row>
    <row r="109" spans="1:10" s="92" customFormat="1" ht="19.5" customHeight="1" x14ac:dyDescent="0.25">
      <c r="A109" s="140">
        <f t="shared" si="4"/>
        <v>3</v>
      </c>
      <c r="B109" s="255"/>
      <c r="C109" s="255"/>
      <c r="D109" s="220"/>
      <c r="E109" s="101" t="s">
        <v>524</v>
      </c>
      <c r="F109" s="95">
        <v>1</v>
      </c>
      <c r="G109" s="95">
        <v>1</v>
      </c>
      <c r="H109" s="95"/>
      <c r="I109" s="99"/>
      <c r="J109" s="99"/>
    </row>
    <row r="110" spans="1:10" s="92" customFormat="1" ht="19.5" customHeight="1" x14ac:dyDescent="0.25">
      <c r="A110" s="140">
        <f t="shared" si="4"/>
        <v>4</v>
      </c>
      <c r="B110" s="255"/>
      <c r="C110" s="255"/>
      <c r="D110" s="220"/>
      <c r="E110" s="95" t="s">
        <v>525</v>
      </c>
      <c r="F110" s="95">
        <v>1</v>
      </c>
      <c r="G110" s="95">
        <v>1</v>
      </c>
      <c r="H110" s="95"/>
      <c r="I110" s="99"/>
      <c r="J110" s="99"/>
    </row>
    <row r="111" spans="1:10" s="92" customFormat="1" ht="19.5" customHeight="1" x14ac:dyDescent="0.25">
      <c r="A111" s="140">
        <f t="shared" si="4"/>
        <v>5</v>
      </c>
      <c r="B111" s="255"/>
      <c r="C111" s="256"/>
      <c r="D111" s="220"/>
      <c r="E111" s="95" t="s">
        <v>526</v>
      </c>
      <c r="F111" s="95">
        <v>1</v>
      </c>
      <c r="G111" s="95">
        <v>1</v>
      </c>
      <c r="H111" s="95"/>
      <c r="I111" s="99"/>
      <c r="J111" s="99"/>
    </row>
    <row r="112" spans="1:10" s="92" customFormat="1" ht="19.5" customHeight="1" x14ac:dyDescent="0.25">
      <c r="A112" s="140"/>
      <c r="B112" s="255"/>
      <c r="C112" s="96" t="s">
        <v>394</v>
      </c>
      <c r="D112" s="97">
        <v>1</v>
      </c>
      <c r="E112" s="97">
        <v>5</v>
      </c>
      <c r="F112" s="97">
        <f>SUM(F107:F111)</f>
        <v>5</v>
      </c>
      <c r="G112" s="97">
        <f>SUM(G107:G111)</f>
        <v>5</v>
      </c>
      <c r="H112" s="97">
        <f>SUM(H107:H111)</f>
        <v>0</v>
      </c>
      <c r="I112" s="99"/>
      <c r="J112" s="99"/>
    </row>
    <row r="113" spans="1:10" s="92" customFormat="1" ht="19.5" customHeight="1" x14ac:dyDescent="0.25">
      <c r="A113" s="140">
        <f t="shared" si="4"/>
        <v>1</v>
      </c>
      <c r="B113" s="255"/>
      <c r="C113" s="254" t="s">
        <v>527</v>
      </c>
      <c r="D113" s="220" t="s">
        <v>528</v>
      </c>
      <c r="E113" s="95" t="s">
        <v>529</v>
      </c>
      <c r="F113" s="95">
        <f>G113+H113</f>
        <v>1</v>
      </c>
      <c r="G113" s="95">
        <v>1</v>
      </c>
      <c r="H113" s="95"/>
      <c r="I113" s="99"/>
      <c r="J113" s="99"/>
    </row>
    <row r="114" spans="1:10" s="92" customFormat="1" ht="19.5" customHeight="1" x14ac:dyDescent="0.25">
      <c r="A114" s="140">
        <f t="shared" si="4"/>
        <v>2</v>
      </c>
      <c r="B114" s="255"/>
      <c r="C114" s="255"/>
      <c r="D114" s="220"/>
      <c r="E114" s="95" t="s">
        <v>530</v>
      </c>
      <c r="F114" s="95">
        <f t="shared" ref="F114:F135" si="6">G114+H114</f>
        <v>1</v>
      </c>
      <c r="G114" s="95">
        <v>1</v>
      </c>
      <c r="H114" s="95"/>
      <c r="I114" s="99"/>
      <c r="J114" s="99"/>
    </row>
    <row r="115" spans="1:10" s="92" customFormat="1" ht="19.5" customHeight="1" x14ac:dyDescent="0.25">
      <c r="A115" s="140">
        <f t="shared" si="4"/>
        <v>3</v>
      </c>
      <c r="B115" s="255"/>
      <c r="C115" s="255"/>
      <c r="D115" s="220"/>
      <c r="E115" s="95" t="s">
        <v>531</v>
      </c>
      <c r="F115" s="95">
        <f t="shared" si="6"/>
        <v>1</v>
      </c>
      <c r="G115" s="95">
        <v>1</v>
      </c>
      <c r="H115" s="95"/>
      <c r="I115" s="99"/>
      <c r="J115" s="99"/>
    </row>
    <row r="116" spans="1:10" s="92" customFormat="1" ht="19.5" customHeight="1" x14ac:dyDescent="0.25">
      <c r="A116" s="140">
        <f t="shared" si="4"/>
        <v>4</v>
      </c>
      <c r="B116" s="255"/>
      <c r="C116" s="255"/>
      <c r="D116" s="220"/>
      <c r="E116" s="95" t="s">
        <v>532</v>
      </c>
      <c r="F116" s="95">
        <f t="shared" si="6"/>
        <v>1</v>
      </c>
      <c r="G116" s="95">
        <v>1</v>
      </c>
      <c r="H116" s="95"/>
      <c r="I116" s="99"/>
      <c r="J116" s="99"/>
    </row>
    <row r="117" spans="1:10" s="92" customFormat="1" ht="19.5" customHeight="1" x14ac:dyDescent="0.25">
      <c r="A117" s="140">
        <f t="shared" si="4"/>
        <v>5</v>
      </c>
      <c r="B117" s="255"/>
      <c r="C117" s="255"/>
      <c r="D117" s="220"/>
      <c r="E117" s="95" t="s">
        <v>533</v>
      </c>
      <c r="F117" s="95">
        <f t="shared" si="6"/>
        <v>1</v>
      </c>
      <c r="G117" s="95">
        <v>1</v>
      </c>
      <c r="H117" s="95"/>
      <c r="I117" s="99"/>
      <c r="J117" s="99"/>
    </row>
    <row r="118" spans="1:10" s="92" customFormat="1" ht="19.5" customHeight="1" x14ac:dyDescent="0.25">
      <c r="A118" s="140">
        <f t="shared" si="4"/>
        <v>6</v>
      </c>
      <c r="B118" s="255"/>
      <c r="C118" s="255"/>
      <c r="D118" s="220"/>
      <c r="E118" s="95" t="s">
        <v>534</v>
      </c>
      <c r="F118" s="95">
        <f t="shared" si="6"/>
        <v>1</v>
      </c>
      <c r="G118" s="95">
        <v>1</v>
      </c>
      <c r="H118" s="95"/>
      <c r="I118" s="99"/>
      <c r="J118" s="99"/>
    </row>
    <row r="119" spans="1:10" s="92" customFormat="1" ht="19.5" customHeight="1" x14ac:dyDescent="0.25">
      <c r="A119" s="140">
        <f t="shared" si="4"/>
        <v>7</v>
      </c>
      <c r="B119" s="255"/>
      <c r="C119" s="255"/>
      <c r="D119" s="220"/>
      <c r="E119" s="95" t="s">
        <v>535</v>
      </c>
      <c r="F119" s="95">
        <v>1</v>
      </c>
      <c r="G119" s="95">
        <v>1</v>
      </c>
      <c r="H119" s="95"/>
      <c r="I119" s="99"/>
      <c r="J119" s="99"/>
    </row>
    <row r="120" spans="1:10" s="92" customFormat="1" ht="19.5" customHeight="1" x14ac:dyDescent="0.25">
      <c r="A120" s="140">
        <f t="shared" si="4"/>
        <v>8</v>
      </c>
      <c r="B120" s="255"/>
      <c r="C120" s="255"/>
      <c r="D120" s="220" t="s">
        <v>536</v>
      </c>
      <c r="E120" s="95" t="s">
        <v>537</v>
      </c>
      <c r="F120" s="95">
        <f t="shared" si="6"/>
        <v>1</v>
      </c>
      <c r="G120" s="95">
        <v>1</v>
      </c>
      <c r="H120" s="95"/>
      <c r="I120" s="99"/>
      <c r="J120" s="99"/>
    </row>
    <row r="121" spans="1:10" s="92" customFormat="1" ht="19.5" customHeight="1" x14ac:dyDescent="0.25">
      <c r="A121" s="140">
        <f t="shared" si="4"/>
        <v>9</v>
      </c>
      <c r="B121" s="255"/>
      <c r="C121" s="255"/>
      <c r="D121" s="220"/>
      <c r="E121" s="95" t="s">
        <v>538</v>
      </c>
      <c r="F121" s="95">
        <f t="shared" si="6"/>
        <v>1</v>
      </c>
      <c r="G121" s="95">
        <v>1</v>
      </c>
      <c r="H121" s="95"/>
      <c r="I121" s="99"/>
      <c r="J121" s="99"/>
    </row>
    <row r="122" spans="1:10" s="92" customFormat="1" ht="19.5" customHeight="1" x14ac:dyDescent="0.25">
      <c r="A122" s="140">
        <f t="shared" si="4"/>
        <v>10</v>
      </c>
      <c r="B122" s="255"/>
      <c r="C122" s="255"/>
      <c r="D122" s="220"/>
      <c r="E122" s="95" t="s">
        <v>539</v>
      </c>
      <c r="F122" s="95">
        <f t="shared" si="6"/>
        <v>1</v>
      </c>
      <c r="G122" s="95">
        <v>1</v>
      </c>
      <c r="H122" s="95"/>
      <c r="I122" s="99"/>
      <c r="J122" s="99"/>
    </row>
    <row r="123" spans="1:10" s="92" customFormat="1" ht="19.5" customHeight="1" x14ac:dyDescent="0.25">
      <c r="A123" s="140">
        <f t="shared" si="4"/>
        <v>11</v>
      </c>
      <c r="B123" s="255"/>
      <c r="C123" s="255"/>
      <c r="D123" s="220"/>
      <c r="E123" s="95" t="s">
        <v>540</v>
      </c>
      <c r="F123" s="95">
        <f t="shared" si="6"/>
        <v>1</v>
      </c>
      <c r="G123" s="95">
        <v>1</v>
      </c>
      <c r="H123" s="95"/>
      <c r="I123" s="99"/>
      <c r="J123" s="99"/>
    </row>
    <row r="124" spans="1:10" s="92" customFormat="1" ht="19.5" customHeight="1" x14ac:dyDescent="0.25">
      <c r="A124" s="140">
        <f t="shared" si="4"/>
        <v>12</v>
      </c>
      <c r="B124" s="255"/>
      <c r="C124" s="255"/>
      <c r="D124" s="220"/>
      <c r="E124" s="95" t="s">
        <v>541</v>
      </c>
      <c r="F124" s="95">
        <f t="shared" si="6"/>
        <v>1</v>
      </c>
      <c r="G124" s="95">
        <v>1</v>
      </c>
      <c r="H124" s="95"/>
      <c r="I124" s="99"/>
      <c r="J124" s="99"/>
    </row>
    <row r="125" spans="1:10" s="92" customFormat="1" ht="19.5" customHeight="1" x14ac:dyDescent="0.25">
      <c r="A125" s="140">
        <f t="shared" si="4"/>
        <v>13</v>
      </c>
      <c r="B125" s="255"/>
      <c r="C125" s="255"/>
      <c r="D125" s="220" t="s">
        <v>536</v>
      </c>
      <c r="E125" s="95" t="s">
        <v>542</v>
      </c>
      <c r="F125" s="95">
        <f t="shared" si="6"/>
        <v>1</v>
      </c>
      <c r="G125" s="95">
        <v>1</v>
      </c>
      <c r="H125" s="95"/>
      <c r="I125" s="99"/>
      <c r="J125" s="99"/>
    </row>
    <row r="126" spans="1:10" s="92" customFormat="1" ht="19.5" customHeight="1" x14ac:dyDescent="0.25">
      <c r="A126" s="140">
        <f t="shared" si="4"/>
        <v>14</v>
      </c>
      <c r="B126" s="255"/>
      <c r="C126" s="255"/>
      <c r="D126" s="220"/>
      <c r="E126" s="95" t="s">
        <v>543</v>
      </c>
      <c r="F126" s="95">
        <f t="shared" si="6"/>
        <v>1</v>
      </c>
      <c r="G126" s="95">
        <v>1</v>
      </c>
      <c r="H126" s="95"/>
      <c r="I126" s="99"/>
      <c r="J126" s="99"/>
    </row>
    <row r="127" spans="1:10" s="92" customFormat="1" ht="19.5" customHeight="1" x14ac:dyDescent="0.25">
      <c r="A127" s="140">
        <f t="shared" si="4"/>
        <v>15</v>
      </c>
      <c r="B127" s="255"/>
      <c r="C127" s="255"/>
      <c r="D127" s="95" t="s">
        <v>544</v>
      </c>
      <c r="E127" s="95" t="s">
        <v>545</v>
      </c>
      <c r="F127" s="95">
        <f t="shared" si="6"/>
        <v>1</v>
      </c>
      <c r="G127" s="95"/>
      <c r="H127" s="101">
        <v>1</v>
      </c>
      <c r="I127" s="99"/>
      <c r="J127" s="99"/>
    </row>
    <row r="128" spans="1:10" s="92" customFormat="1" ht="19.5" customHeight="1" x14ac:dyDescent="0.25">
      <c r="A128" s="140">
        <f t="shared" si="4"/>
        <v>16</v>
      </c>
      <c r="B128" s="255"/>
      <c r="C128" s="255"/>
      <c r="D128" s="220" t="s">
        <v>546</v>
      </c>
      <c r="E128" s="95" t="s">
        <v>547</v>
      </c>
      <c r="F128" s="95">
        <f t="shared" si="6"/>
        <v>1</v>
      </c>
      <c r="G128" s="95">
        <v>1</v>
      </c>
      <c r="H128" s="95"/>
      <c r="I128" s="99"/>
      <c r="J128" s="99"/>
    </row>
    <row r="129" spans="1:10" s="92" customFormat="1" ht="19.5" customHeight="1" x14ac:dyDescent="0.25">
      <c r="A129" s="140">
        <f t="shared" si="4"/>
        <v>17</v>
      </c>
      <c r="B129" s="255"/>
      <c r="C129" s="255"/>
      <c r="D129" s="220"/>
      <c r="E129" s="95" t="s">
        <v>548</v>
      </c>
      <c r="F129" s="95">
        <v>1</v>
      </c>
      <c r="G129" s="95">
        <v>1</v>
      </c>
      <c r="H129" s="95"/>
      <c r="I129" s="99"/>
      <c r="J129" s="99"/>
    </row>
    <row r="130" spans="1:10" s="92" customFormat="1" ht="19.5" customHeight="1" x14ac:dyDescent="0.25">
      <c r="A130" s="140">
        <f t="shared" si="4"/>
        <v>18</v>
      </c>
      <c r="B130" s="255"/>
      <c r="C130" s="255"/>
      <c r="D130" s="220" t="s">
        <v>549</v>
      </c>
      <c r="E130" s="95" t="s">
        <v>550</v>
      </c>
      <c r="F130" s="95">
        <f t="shared" si="6"/>
        <v>1</v>
      </c>
      <c r="G130" s="95">
        <v>1</v>
      </c>
      <c r="H130" s="95"/>
      <c r="I130" s="99"/>
      <c r="J130" s="99"/>
    </row>
    <row r="131" spans="1:10" s="92" customFormat="1" ht="19.5" customHeight="1" x14ac:dyDescent="0.25">
      <c r="A131" s="140">
        <f t="shared" si="4"/>
        <v>19</v>
      </c>
      <c r="B131" s="255"/>
      <c r="C131" s="255"/>
      <c r="D131" s="220"/>
      <c r="E131" s="95" t="s">
        <v>551</v>
      </c>
      <c r="F131" s="95">
        <f t="shared" si="6"/>
        <v>1</v>
      </c>
      <c r="G131" s="95">
        <v>1</v>
      </c>
      <c r="H131" s="95"/>
      <c r="I131" s="99"/>
      <c r="J131" s="99"/>
    </row>
    <row r="132" spans="1:10" s="92" customFormat="1" ht="19.5" customHeight="1" x14ac:dyDescent="0.25">
      <c r="A132" s="140">
        <f t="shared" si="4"/>
        <v>20</v>
      </c>
      <c r="B132" s="255"/>
      <c r="C132" s="255"/>
      <c r="D132" s="220" t="s">
        <v>552</v>
      </c>
      <c r="E132" s="95" t="s">
        <v>553</v>
      </c>
      <c r="F132" s="95">
        <f t="shared" si="6"/>
        <v>1</v>
      </c>
      <c r="G132" s="95">
        <v>1</v>
      </c>
      <c r="H132" s="95"/>
      <c r="I132" s="99"/>
      <c r="J132" s="99"/>
    </row>
    <row r="133" spans="1:10" s="92" customFormat="1" ht="19.5" customHeight="1" x14ac:dyDescent="0.25">
      <c r="A133" s="140">
        <f t="shared" si="4"/>
        <v>21</v>
      </c>
      <c r="B133" s="255"/>
      <c r="C133" s="255"/>
      <c r="D133" s="220"/>
      <c r="E133" s="95" t="s">
        <v>554</v>
      </c>
      <c r="F133" s="95">
        <f t="shared" si="6"/>
        <v>1</v>
      </c>
      <c r="G133" s="95">
        <v>1</v>
      </c>
      <c r="H133" s="95"/>
      <c r="I133" s="99"/>
      <c r="J133" s="99"/>
    </row>
    <row r="134" spans="1:10" s="92" customFormat="1" ht="19.5" customHeight="1" x14ac:dyDescent="0.25">
      <c r="A134" s="140">
        <f t="shared" si="4"/>
        <v>22</v>
      </c>
      <c r="B134" s="255"/>
      <c r="C134" s="255"/>
      <c r="D134" s="220"/>
      <c r="E134" s="95" t="s">
        <v>555</v>
      </c>
      <c r="F134" s="95">
        <f t="shared" si="6"/>
        <v>1</v>
      </c>
      <c r="G134" s="95">
        <v>1</v>
      </c>
      <c r="H134" s="95"/>
      <c r="I134" s="99"/>
      <c r="J134" s="99"/>
    </row>
    <row r="135" spans="1:10" s="92" customFormat="1" ht="19.5" customHeight="1" x14ac:dyDescent="0.25">
      <c r="A135" s="140">
        <f t="shared" si="4"/>
        <v>23</v>
      </c>
      <c r="B135" s="255"/>
      <c r="C135" s="256"/>
      <c r="D135" s="95" t="s">
        <v>556</v>
      </c>
      <c r="E135" s="95" t="s">
        <v>557</v>
      </c>
      <c r="F135" s="95">
        <f t="shared" si="6"/>
        <v>1</v>
      </c>
      <c r="G135" s="95">
        <v>1</v>
      </c>
      <c r="H135" s="97"/>
      <c r="I135" s="99"/>
      <c r="J135" s="99"/>
    </row>
    <row r="136" spans="1:10" s="92" customFormat="1" ht="19.5" customHeight="1" x14ac:dyDescent="0.25">
      <c r="A136" s="140"/>
      <c r="B136" s="255"/>
      <c r="C136" s="96" t="s">
        <v>394</v>
      </c>
      <c r="D136" s="97">
        <v>7</v>
      </c>
      <c r="E136" s="97">
        <v>23</v>
      </c>
      <c r="F136" s="97">
        <f>SUM(F113:F135)</f>
        <v>23</v>
      </c>
      <c r="G136" s="97">
        <f>SUM(G113:G135)</f>
        <v>22</v>
      </c>
      <c r="H136" s="97">
        <f>SUM(H113:H135)</f>
        <v>1</v>
      </c>
      <c r="I136" s="99"/>
      <c r="J136" s="99"/>
    </row>
    <row r="137" spans="1:10" s="92" customFormat="1" ht="19.5" customHeight="1" x14ac:dyDescent="0.25">
      <c r="A137" s="140">
        <f t="shared" si="4"/>
        <v>1</v>
      </c>
      <c r="B137" s="255"/>
      <c r="C137" s="254" t="s">
        <v>558</v>
      </c>
      <c r="D137" s="95" t="s">
        <v>559</v>
      </c>
      <c r="E137" s="95" t="s">
        <v>560</v>
      </c>
      <c r="F137" s="95">
        <v>1</v>
      </c>
      <c r="G137" s="95">
        <v>1</v>
      </c>
      <c r="H137" s="95"/>
      <c r="I137" s="99"/>
      <c r="J137" s="99"/>
    </row>
    <row r="138" spans="1:10" s="92" customFormat="1" ht="19.5" customHeight="1" x14ac:dyDescent="0.25">
      <c r="A138" s="140">
        <f t="shared" si="4"/>
        <v>2</v>
      </c>
      <c r="B138" s="255"/>
      <c r="C138" s="255"/>
      <c r="D138" s="221" t="s">
        <v>562</v>
      </c>
      <c r="E138" s="95" t="s">
        <v>561</v>
      </c>
      <c r="F138" s="95">
        <v>1</v>
      </c>
      <c r="G138" s="95">
        <v>1</v>
      </c>
      <c r="H138" s="95"/>
      <c r="I138" s="99"/>
      <c r="J138" s="99"/>
    </row>
    <row r="139" spans="1:10" s="92" customFormat="1" ht="19.5" customHeight="1" x14ac:dyDescent="0.25">
      <c r="A139" s="140">
        <f t="shared" si="4"/>
        <v>3</v>
      </c>
      <c r="B139" s="255"/>
      <c r="C139" s="255"/>
      <c r="D139" s="222"/>
      <c r="E139" s="95" t="s">
        <v>563</v>
      </c>
      <c r="F139" s="95">
        <v>1</v>
      </c>
      <c r="G139" s="95">
        <v>1</v>
      </c>
      <c r="H139" s="95"/>
      <c r="I139" s="99"/>
      <c r="J139" s="99"/>
    </row>
    <row r="140" spans="1:10" s="92" customFormat="1" ht="19.5" customHeight="1" x14ac:dyDescent="0.25">
      <c r="A140" s="140">
        <f t="shared" si="4"/>
        <v>4</v>
      </c>
      <c r="B140" s="255"/>
      <c r="C140" s="255"/>
      <c r="D140" s="222"/>
      <c r="E140" s="95" t="s">
        <v>564</v>
      </c>
      <c r="F140" s="95">
        <v>1</v>
      </c>
      <c r="G140" s="95">
        <v>1</v>
      </c>
      <c r="H140" s="95"/>
      <c r="I140" s="99"/>
      <c r="J140" s="99"/>
    </row>
    <row r="141" spans="1:10" s="92" customFormat="1" ht="19.5" customHeight="1" x14ac:dyDescent="0.25">
      <c r="A141" s="140">
        <f t="shared" ref="A141:A204" si="7">+A140+1</f>
        <v>5</v>
      </c>
      <c r="B141" s="255"/>
      <c r="C141" s="255"/>
      <c r="D141" s="222"/>
      <c r="E141" s="95" t="s">
        <v>565</v>
      </c>
      <c r="F141" s="95">
        <v>1</v>
      </c>
      <c r="G141" s="95">
        <v>1</v>
      </c>
      <c r="H141" s="95"/>
      <c r="I141" s="99"/>
      <c r="J141" s="99"/>
    </row>
    <row r="142" spans="1:10" s="92" customFormat="1" ht="19.5" customHeight="1" x14ac:dyDescent="0.25">
      <c r="A142" s="140">
        <f t="shared" si="7"/>
        <v>6</v>
      </c>
      <c r="B142" s="255"/>
      <c r="C142" s="255"/>
      <c r="D142" s="222"/>
      <c r="E142" s="95" t="s">
        <v>566</v>
      </c>
      <c r="F142" s="95">
        <v>1</v>
      </c>
      <c r="G142" s="95">
        <v>1</v>
      </c>
      <c r="H142" s="95"/>
      <c r="I142" s="99"/>
      <c r="J142" s="99"/>
    </row>
    <row r="143" spans="1:10" s="92" customFormat="1" ht="19.5" customHeight="1" x14ac:dyDescent="0.25">
      <c r="A143" s="140">
        <f t="shared" si="7"/>
        <v>7</v>
      </c>
      <c r="B143" s="255"/>
      <c r="C143" s="255"/>
      <c r="D143" s="222"/>
      <c r="E143" s="95" t="s">
        <v>567</v>
      </c>
      <c r="F143" s="95">
        <v>1</v>
      </c>
      <c r="G143" s="95">
        <v>1</v>
      </c>
      <c r="H143" s="95"/>
      <c r="I143" s="99"/>
      <c r="J143" s="99"/>
    </row>
    <row r="144" spans="1:10" s="92" customFormat="1" ht="19.5" customHeight="1" x14ac:dyDescent="0.25">
      <c r="A144" s="140">
        <f t="shared" si="7"/>
        <v>8</v>
      </c>
      <c r="B144" s="255"/>
      <c r="C144" s="255"/>
      <c r="D144" s="222"/>
      <c r="E144" s="95" t="s">
        <v>568</v>
      </c>
      <c r="F144" s="95">
        <v>1</v>
      </c>
      <c r="G144" s="95">
        <v>1</v>
      </c>
      <c r="H144" s="95"/>
      <c r="I144" s="99"/>
      <c r="J144" s="99"/>
    </row>
    <row r="145" spans="1:10" s="92" customFormat="1" ht="19.5" customHeight="1" x14ac:dyDescent="0.25">
      <c r="A145" s="140">
        <f t="shared" si="7"/>
        <v>9</v>
      </c>
      <c r="B145" s="255"/>
      <c r="C145" s="255"/>
      <c r="D145" s="222"/>
      <c r="E145" s="95" t="s">
        <v>569</v>
      </c>
      <c r="F145" s="95">
        <v>1</v>
      </c>
      <c r="G145" s="95">
        <v>1</v>
      </c>
      <c r="H145" s="95"/>
      <c r="I145" s="99"/>
      <c r="J145" s="99"/>
    </row>
    <row r="146" spans="1:10" s="92" customFormat="1" ht="19.5" customHeight="1" x14ac:dyDescent="0.25">
      <c r="A146" s="140">
        <f t="shared" si="7"/>
        <v>10</v>
      </c>
      <c r="B146" s="255"/>
      <c r="C146" s="255"/>
      <c r="D146" s="222"/>
      <c r="E146" s="95" t="s">
        <v>570</v>
      </c>
      <c r="F146" s="95">
        <v>1</v>
      </c>
      <c r="G146" s="95">
        <v>1</v>
      </c>
      <c r="H146" s="95"/>
      <c r="I146" s="99"/>
      <c r="J146" s="99"/>
    </row>
    <row r="147" spans="1:10" s="92" customFormat="1" ht="19.5" customHeight="1" x14ac:dyDescent="0.25">
      <c r="A147" s="140">
        <f t="shared" si="7"/>
        <v>11</v>
      </c>
      <c r="B147" s="255"/>
      <c r="C147" s="255"/>
      <c r="D147" s="223"/>
      <c r="E147" s="95" t="s">
        <v>571</v>
      </c>
      <c r="F147" s="95">
        <v>1</v>
      </c>
      <c r="G147" s="95">
        <v>1</v>
      </c>
      <c r="H147" s="95"/>
      <c r="I147" s="99"/>
      <c r="J147" s="99"/>
    </row>
    <row r="148" spans="1:10" s="92" customFormat="1" ht="19.5" customHeight="1" x14ac:dyDescent="0.25">
      <c r="A148" s="140">
        <f t="shared" si="7"/>
        <v>12</v>
      </c>
      <c r="B148" s="255"/>
      <c r="C148" s="256"/>
      <c r="D148" s="95" t="s">
        <v>572</v>
      </c>
      <c r="E148" s="95" t="s">
        <v>573</v>
      </c>
      <c r="F148" s="95">
        <v>1</v>
      </c>
      <c r="G148" s="95"/>
      <c r="H148" s="95">
        <v>1</v>
      </c>
      <c r="I148" s="99"/>
      <c r="J148" s="99"/>
    </row>
    <row r="149" spans="1:10" s="92" customFormat="1" ht="19.5" customHeight="1" x14ac:dyDescent="0.25">
      <c r="A149" s="140"/>
      <c r="B149" s="255"/>
      <c r="C149" s="96" t="s">
        <v>394</v>
      </c>
      <c r="D149" s="97">
        <v>3</v>
      </c>
      <c r="E149" s="97">
        <v>12</v>
      </c>
      <c r="F149" s="97">
        <f>SUM(F137:F148)</f>
        <v>12</v>
      </c>
      <c r="G149" s="97">
        <f>SUM(G137:G148)</f>
        <v>11</v>
      </c>
      <c r="H149" s="97">
        <f>SUM(H137:H148)</f>
        <v>1</v>
      </c>
      <c r="I149" s="99"/>
      <c r="J149" s="99"/>
    </row>
    <row r="150" spans="1:10" s="92" customFormat="1" ht="19.5" customHeight="1" x14ac:dyDescent="0.25">
      <c r="A150" s="140">
        <f t="shared" si="7"/>
        <v>1</v>
      </c>
      <c r="B150" s="255"/>
      <c r="C150" s="254" t="s">
        <v>574</v>
      </c>
      <c r="D150" s="220" t="s">
        <v>575</v>
      </c>
      <c r="E150" s="95" t="s">
        <v>576</v>
      </c>
      <c r="F150" s="95">
        <f>+G150+H150</f>
        <v>1</v>
      </c>
      <c r="G150" s="103">
        <v>1</v>
      </c>
      <c r="H150" s="95"/>
      <c r="I150" s="99"/>
      <c r="J150" s="99"/>
    </row>
    <row r="151" spans="1:10" s="92" customFormat="1" ht="19.5" customHeight="1" x14ac:dyDescent="0.25">
      <c r="A151" s="140">
        <f t="shared" si="7"/>
        <v>2</v>
      </c>
      <c r="B151" s="255"/>
      <c r="C151" s="255"/>
      <c r="D151" s="220"/>
      <c r="E151" s="95" t="s">
        <v>577</v>
      </c>
      <c r="F151" s="95">
        <f>+G151+H151</f>
        <v>1</v>
      </c>
      <c r="G151" s="103">
        <v>1</v>
      </c>
      <c r="H151" s="95"/>
      <c r="I151" s="99"/>
      <c r="J151" s="99"/>
    </row>
    <row r="152" spans="1:10" s="92" customFormat="1" ht="19.5" customHeight="1" x14ac:dyDescent="0.25">
      <c r="A152" s="140">
        <f t="shared" si="7"/>
        <v>3</v>
      </c>
      <c r="B152" s="255"/>
      <c r="C152" s="255"/>
      <c r="D152" s="220"/>
      <c r="E152" s="95" t="s">
        <v>578</v>
      </c>
      <c r="F152" s="95">
        <f>+G152+H152</f>
        <v>1</v>
      </c>
      <c r="G152" s="103">
        <v>1</v>
      </c>
      <c r="H152" s="95"/>
      <c r="I152" s="99"/>
      <c r="J152" s="99"/>
    </row>
    <row r="153" spans="1:10" s="92" customFormat="1" ht="19.5" customHeight="1" x14ac:dyDescent="0.25">
      <c r="A153" s="140">
        <f t="shared" si="7"/>
        <v>4</v>
      </c>
      <c r="B153" s="255"/>
      <c r="C153" s="255"/>
      <c r="D153" s="221" t="s">
        <v>579</v>
      </c>
      <c r="E153" s="95" t="s">
        <v>580</v>
      </c>
      <c r="F153" s="95">
        <f>+G153+H153</f>
        <v>1</v>
      </c>
      <c r="G153" s="103">
        <v>1</v>
      </c>
      <c r="H153" s="95"/>
      <c r="I153" s="99"/>
      <c r="J153" s="99"/>
    </row>
    <row r="154" spans="1:10" s="92" customFormat="1" ht="19.5" customHeight="1" x14ac:dyDescent="0.25">
      <c r="A154" s="140">
        <f t="shared" si="7"/>
        <v>5</v>
      </c>
      <c r="B154" s="255"/>
      <c r="C154" s="255"/>
      <c r="D154" s="222"/>
      <c r="E154" s="95" t="s">
        <v>581</v>
      </c>
      <c r="F154" s="95">
        <f t="shared" ref="F154:F163" si="8">+G154+H154</f>
        <v>1</v>
      </c>
      <c r="G154" s="103">
        <v>1</v>
      </c>
      <c r="H154" s="95"/>
      <c r="I154" s="99"/>
      <c r="J154" s="99"/>
    </row>
    <row r="155" spans="1:10" s="92" customFormat="1" ht="19.5" customHeight="1" x14ac:dyDescent="0.25">
      <c r="A155" s="140">
        <f t="shared" si="7"/>
        <v>6</v>
      </c>
      <c r="B155" s="255"/>
      <c r="C155" s="255"/>
      <c r="D155" s="222"/>
      <c r="E155" s="95" t="s">
        <v>582</v>
      </c>
      <c r="F155" s="95">
        <f t="shared" si="8"/>
        <v>1</v>
      </c>
      <c r="G155" s="103">
        <v>1</v>
      </c>
      <c r="H155" s="95"/>
      <c r="I155" s="99"/>
      <c r="J155" s="99"/>
    </row>
    <row r="156" spans="1:10" s="92" customFormat="1" ht="19.5" customHeight="1" x14ac:dyDescent="0.25">
      <c r="A156" s="140">
        <f t="shared" si="7"/>
        <v>7</v>
      </c>
      <c r="B156" s="255"/>
      <c r="C156" s="255"/>
      <c r="D156" s="222"/>
      <c r="E156" s="95" t="s">
        <v>583</v>
      </c>
      <c r="F156" s="95">
        <f t="shared" si="8"/>
        <v>1</v>
      </c>
      <c r="G156" s="103">
        <v>1</v>
      </c>
      <c r="H156" s="95"/>
      <c r="I156" s="99"/>
      <c r="J156" s="99"/>
    </row>
    <row r="157" spans="1:10" s="92" customFormat="1" ht="19.5" customHeight="1" x14ac:dyDescent="0.25">
      <c r="A157" s="140">
        <f t="shared" si="7"/>
        <v>8</v>
      </c>
      <c r="B157" s="255"/>
      <c r="C157" s="255"/>
      <c r="D157" s="222"/>
      <c r="E157" s="95" t="s">
        <v>584</v>
      </c>
      <c r="F157" s="95">
        <f t="shared" si="8"/>
        <v>1</v>
      </c>
      <c r="G157" s="103">
        <v>1</v>
      </c>
      <c r="H157" s="95"/>
      <c r="I157" s="99"/>
      <c r="J157" s="99"/>
    </row>
    <row r="158" spans="1:10" s="92" customFormat="1" ht="19.5" customHeight="1" x14ac:dyDescent="0.25">
      <c r="A158" s="140">
        <f t="shared" si="7"/>
        <v>9</v>
      </c>
      <c r="B158" s="255"/>
      <c r="C158" s="255"/>
      <c r="D158" s="222"/>
      <c r="E158" s="95" t="s">
        <v>585</v>
      </c>
      <c r="F158" s="95">
        <f t="shared" si="8"/>
        <v>1</v>
      </c>
      <c r="G158" s="103">
        <v>1</v>
      </c>
      <c r="H158" s="95"/>
      <c r="I158" s="99"/>
      <c r="J158" s="99"/>
    </row>
    <row r="159" spans="1:10" s="92" customFormat="1" ht="19.5" customHeight="1" x14ac:dyDescent="0.25">
      <c r="A159" s="140">
        <f t="shared" si="7"/>
        <v>10</v>
      </c>
      <c r="B159" s="255"/>
      <c r="C159" s="255"/>
      <c r="D159" s="222"/>
      <c r="E159" s="95" t="s">
        <v>586</v>
      </c>
      <c r="F159" s="95">
        <f t="shared" si="8"/>
        <v>1</v>
      </c>
      <c r="G159" s="103">
        <v>1</v>
      </c>
      <c r="H159" s="95"/>
      <c r="I159" s="99"/>
      <c r="J159" s="99"/>
    </row>
    <row r="160" spans="1:10" s="92" customFormat="1" ht="19.5" customHeight="1" x14ac:dyDescent="0.25">
      <c r="A160" s="140">
        <f t="shared" si="7"/>
        <v>11</v>
      </c>
      <c r="B160" s="255"/>
      <c r="C160" s="255"/>
      <c r="D160" s="222"/>
      <c r="E160" s="95" t="s">
        <v>587</v>
      </c>
      <c r="F160" s="95">
        <f t="shared" si="8"/>
        <v>1</v>
      </c>
      <c r="G160" s="103">
        <v>1</v>
      </c>
      <c r="H160" s="95"/>
      <c r="I160" s="99"/>
      <c r="J160" s="99"/>
    </row>
    <row r="161" spans="1:10" s="92" customFormat="1" ht="19.5" customHeight="1" x14ac:dyDescent="0.25">
      <c r="A161" s="140">
        <f t="shared" si="7"/>
        <v>12</v>
      </c>
      <c r="B161" s="255"/>
      <c r="C161" s="255"/>
      <c r="D161" s="222"/>
      <c r="E161" s="95" t="s">
        <v>588</v>
      </c>
      <c r="F161" s="95">
        <f t="shared" si="8"/>
        <v>1</v>
      </c>
      <c r="G161" s="103">
        <v>1</v>
      </c>
      <c r="H161" s="95"/>
      <c r="I161" s="99"/>
      <c r="J161" s="99"/>
    </row>
    <row r="162" spans="1:10" s="92" customFormat="1" ht="19.5" customHeight="1" x14ac:dyDescent="0.25">
      <c r="A162" s="140">
        <f t="shared" si="7"/>
        <v>13</v>
      </c>
      <c r="B162" s="255"/>
      <c r="C162" s="255"/>
      <c r="D162" s="222"/>
      <c r="E162" s="95" t="s">
        <v>589</v>
      </c>
      <c r="F162" s="95">
        <f t="shared" si="8"/>
        <v>1</v>
      </c>
      <c r="G162" s="103">
        <v>1</v>
      </c>
      <c r="H162" s="95"/>
      <c r="I162" s="99"/>
      <c r="J162" s="99"/>
    </row>
    <row r="163" spans="1:10" s="92" customFormat="1" ht="19.5" customHeight="1" x14ac:dyDescent="0.25">
      <c r="A163" s="140">
        <f t="shared" si="7"/>
        <v>14</v>
      </c>
      <c r="B163" s="256"/>
      <c r="C163" s="256"/>
      <c r="D163" s="223"/>
      <c r="E163" s="95" t="s">
        <v>590</v>
      </c>
      <c r="F163" s="95">
        <f t="shared" si="8"/>
        <v>1</v>
      </c>
      <c r="G163" s="103">
        <v>1</v>
      </c>
      <c r="H163" s="95"/>
      <c r="I163" s="99"/>
      <c r="J163" s="99"/>
    </row>
    <row r="164" spans="1:10" s="92" customFormat="1" ht="19.5" customHeight="1" x14ac:dyDescent="0.25">
      <c r="A164" s="140"/>
      <c r="B164" s="139"/>
      <c r="C164" s="96" t="s">
        <v>394</v>
      </c>
      <c r="D164" s="97">
        <v>2</v>
      </c>
      <c r="E164" s="97">
        <v>14</v>
      </c>
      <c r="F164" s="97">
        <f>SUM(F150:F163)</f>
        <v>14</v>
      </c>
      <c r="G164" s="97">
        <f>SUM(G150:G163)</f>
        <v>14</v>
      </c>
      <c r="H164" s="97">
        <f>SUM(H150:H163)</f>
        <v>0</v>
      </c>
      <c r="I164" s="99"/>
      <c r="J164" s="99"/>
    </row>
    <row r="165" spans="1:10" s="92" customFormat="1" ht="19.5" customHeight="1" x14ac:dyDescent="0.25">
      <c r="A165" s="140"/>
      <c r="B165" s="137"/>
      <c r="C165" s="138"/>
      <c r="D165" s="100">
        <v>49</v>
      </c>
      <c r="E165" s="100">
        <f>+E164+E149+E136+E112+E106+E96+E91+E68+E52+E40+E30+E16</f>
        <v>142</v>
      </c>
      <c r="F165" s="100">
        <f>+F164+F149+F136+F112+F106+F96+F91+F68+F52+F40+F30+F16</f>
        <v>142</v>
      </c>
      <c r="G165" s="100">
        <f t="shared" ref="G165:H165" si="9">+G164+G149+G136+G112+G106+G96+G91+G68+G52+G40+G30+G16</f>
        <v>137</v>
      </c>
      <c r="H165" s="100">
        <f t="shared" si="9"/>
        <v>5</v>
      </c>
      <c r="I165" s="99"/>
      <c r="J165" s="99"/>
    </row>
    <row r="166" spans="1:10" s="92" customFormat="1" ht="19.5" customHeight="1" x14ac:dyDescent="0.25">
      <c r="A166" s="140">
        <f t="shared" si="7"/>
        <v>1</v>
      </c>
      <c r="B166" s="290" t="s">
        <v>591</v>
      </c>
      <c r="C166" s="217" t="s">
        <v>592</v>
      </c>
      <c r="D166" s="99" t="s">
        <v>593</v>
      </c>
      <c r="E166" s="99" t="s">
        <v>594</v>
      </c>
      <c r="F166" s="99">
        <f>+G166+H166</f>
        <v>1</v>
      </c>
      <c r="G166" s="99"/>
      <c r="H166" s="99">
        <v>1</v>
      </c>
      <c r="I166" s="99"/>
      <c r="J166" s="99"/>
    </row>
    <row r="167" spans="1:10" s="92" customFormat="1" ht="19.5" customHeight="1" x14ac:dyDescent="0.25">
      <c r="A167" s="140">
        <f t="shared" si="7"/>
        <v>2</v>
      </c>
      <c r="B167" s="291"/>
      <c r="C167" s="226"/>
      <c r="D167" s="99" t="s">
        <v>593</v>
      </c>
      <c r="E167" s="99" t="s">
        <v>595</v>
      </c>
      <c r="F167" s="99">
        <f t="shared" ref="F167:F168" si="10">+G167+H167</f>
        <v>1</v>
      </c>
      <c r="G167" s="99"/>
      <c r="H167" s="99">
        <v>1</v>
      </c>
      <c r="I167" s="99"/>
      <c r="J167" s="99"/>
    </row>
    <row r="168" spans="1:10" s="92" customFormat="1" ht="19.5" customHeight="1" x14ac:dyDescent="0.25">
      <c r="A168" s="140">
        <f t="shared" si="7"/>
        <v>3</v>
      </c>
      <c r="B168" s="291"/>
      <c r="C168" s="218"/>
      <c r="D168" s="99" t="s">
        <v>596</v>
      </c>
      <c r="E168" s="99" t="s">
        <v>597</v>
      </c>
      <c r="F168" s="99">
        <f t="shared" si="10"/>
        <v>1</v>
      </c>
      <c r="G168" s="99"/>
      <c r="H168" s="99">
        <v>1</v>
      </c>
      <c r="I168" s="99"/>
      <c r="J168" s="99"/>
    </row>
    <row r="169" spans="1:10" s="92" customFormat="1" ht="19.5" customHeight="1" x14ac:dyDescent="0.25">
      <c r="A169" s="140"/>
      <c r="B169" s="291"/>
      <c r="C169" s="94" t="s">
        <v>63</v>
      </c>
      <c r="D169" s="94">
        <v>2</v>
      </c>
      <c r="E169" s="94">
        <v>3</v>
      </c>
      <c r="F169" s="94">
        <f t="shared" ref="F169:H169" si="11">SUM(F166:F168)</f>
        <v>3</v>
      </c>
      <c r="G169" s="94">
        <f t="shared" si="11"/>
        <v>0</v>
      </c>
      <c r="H169" s="94">
        <f t="shared" si="11"/>
        <v>3</v>
      </c>
      <c r="I169" s="99"/>
      <c r="J169" s="99"/>
    </row>
    <row r="170" spans="1:10" s="92" customFormat="1" ht="19.5" customHeight="1" x14ac:dyDescent="0.25">
      <c r="A170" s="140">
        <f t="shared" si="7"/>
        <v>1</v>
      </c>
      <c r="B170" s="291"/>
      <c r="C170" s="99" t="s">
        <v>598</v>
      </c>
      <c r="D170" s="121" t="s">
        <v>599</v>
      </c>
      <c r="E170" s="99" t="s">
        <v>600</v>
      </c>
      <c r="F170" s="99">
        <f t="shared" ref="F170" si="12">+G170+H170</f>
        <v>1</v>
      </c>
      <c r="G170" s="99"/>
      <c r="H170" s="99">
        <v>1</v>
      </c>
      <c r="I170" s="99"/>
      <c r="J170" s="99"/>
    </row>
    <row r="171" spans="1:10" s="92" customFormat="1" ht="19.5" customHeight="1" x14ac:dyDescent="0.25">
      <c r="A171" s="140"/>
      <c r="B171" s="291"/>
      <c r="C171" s="94" t="s">
        <v>63</v>
      </c>
      <c r="D171" s="94">
        <v>1</v>
      </c>
      <c r="E171" s="94">
        <v>1</v>
      </c>
      <c r="F171" s="94">
        <f>SUM(F170:F170)</f>
        <v>1</v>
      </c>
      <c r="G171" s="94">
        <f>SUM(G170:G170)</f>
        <v>0</v>
      </c>
      <c r="H171" s="94">
        <f>SUM(H170:H170)</f>
        <v>1</v>
      </c>
      <c r="I171" s="99"/>
      <c r="J171" s="99"/>
    </row>
    <row r="172" spans="1:10" s="92" customFormat="1" ht="19.5" customHeight="1" x14ac:dyDescent="0.25">
      <c r="A172" s="140">
        <f t="shared" si="7"/>
        <v>1</v>
      </c>
      <c r="B172" s="291"/>
      <c r="C172" s="217" t="s">
        <v>602</v>
      </c>
      <c r="D172" s="99" t="s">
        <v>184</v>
      </c>
      <c r="E172" s="99" t="s">
        <v>603</v>
      </c>
      <c r="F172" s="99">
        <f>+G172+H172</f>
        <v>1</v>
      </c>
      <c r="G172" s="99"/>
      <c r="H172" s="99">
        <v>1</v>
      </c>
      <c r="I172" s="99"/>
      <c r="J172" s="99"/>
    </row>
    <row r="173" spans="1:10" s="92" customFormat="1" ht="19.5" customHeight="1" x14ac:dyDescent="0.25">
      <c r="A173" s="140">
        <f t="shared" si="7"/>
        <v>2</v>
      </c>
      <c r="B173" s="291"/>
      <c r="C173" s="226"/>
      <c r="D173" s="99" t="s">
        <v>604</v>
      </c>
      <c r="E173" s="99" t="s">
        <v>605</v>
      </c>
      <c r="F173" s="99">
        <f>+G173+H173</f>
        <v>1</v>
      </c>
      <c r="G173" s="99"/>
      <c r="H173" s="99">
        <v>1</v>
      </c>
      <c r="I173" s="99"/>
      <c r="J173" s="99"/>
    </row>
    <row r="174" spans="1:10" s="92" customFormat="1" ht="19.5" customHeight="1" x14ac:dyDescent="0.25">
      <c r="A174" s="140">
        <f t="shared" si="7"/>
        <v>3</v>
      </c>
      <c r="B174" s="291"/>
      <c r="C174" s="226"/>
      <c r="D174" s="99" t="s">
        <v>606</v>
      </c>
      <c r="E174" s="99" t="s">
        <v>607</v>
      </c>
      <c r="F174" s="99">
        <f>+G174+H174</f>
        <v>1</v>
      </c>
      <c r="G174" s="99"/>
      <c r="H174" s="99">
        <v>1</v>
      </c>
      <c r="I174" s="99"/>
      <c r="J174" s="99"/>
    </row>
    <row r="175" spans="1:10" s="92" customFormat="1" ht="19.5" customHeight="1" x14ac:dyDescent="0.25">
      <c r="A175" s="140">
        <f t="shared" si="7"/>
        <v>4</v>
      </c>
      <c r="B175" s="291"/>
      <c r="C175" s="218"/>
      <c r="D175" s="99" t="s">
        <v>608</v>
      </c>
      <c r="E175" s="99" t="s">
        <v>609</v>
      </c>
      <c r="F175" s="99">
        <v>1</v>
      </c>
      <c r="G175" s="99"/>
      <c r="H175" s="99">
        <v>1</v>
      </c>
      <c r="I175" s="99"/>
      <c r="J175" s="99"/>
    </row>
    <row r="176" spans="1:10" s="92" customFormat="1" ht="19.5" customHeight="1" x14ac:dyDescent="0.25">
      <c r="A176" s="140"/>
      <c r="B176" s="291"/>
      <c r="C176" s="94" t="s">
        <v>63</v>
      </c>
      <c r="D176" s="94">
        <v>4</v>
      </c>
      <c r="E176" s="94">
        <v>4</v>
      </c>
      <c r="F176" s="94">
        <f>SUM(F172:F175)</f>
        <v>4</v>
      </c>
      <c r="G176" s="94">
        <f>SUM(G172:G175)</f>
        <v>0</v>
      </c>
      <c r="H176" s="94">
        <f>SUM(H172:H175)</f>
        <v>4</v>
      </c>
      <c r="I176" s="99"/>
      <c r="J176" s="99"/>
    </row>
    <row r="177" spans="1:10" s="92" customFormat="1" ht="19.5" customHeight="1" x14ac:dyDescent="0.25">
      <c r="A177" s="140">
        <f t="shared" si="7"/>
        <v>1</v>
      </c>
      <c r="B177" s="291"/>
      <c r="C177" s="99" t="s">
        <v>107</v>
      </c>
      <c r="D177" s="99" t="s">
        <v>611</v>
      </c>
      <c r="E177" s="99" t="s">
        <v>612</v>
      </c>
      <c r="F177" s="99">
        <f>+G177+H177</f>
        <v>1</v>
      </c>
      <c r="G177" s="99"/>
      <c r="H177" s="99">
        <v>1</v>
      </c>
      <c r="I177" s="99"/>
      <c r="J177" s="99"/>
    </row>
    <row r="178" spans="1:10" s="92" customFormat="1" ht="19.5" customHeight="1" x14ac:dyDescent="0.25">
      <c r="A178" s="140"/>
      <c r="B178" s="291"/>
      <c r="C178" s="94" t="s">
        <v>63</v>
      </c>
      <c r="D178" s="94">
        <v>1</v>
      </c>
      <c r="E178" s="94">
        <v>1</v>
      </c>
      <c r="F178" s="94">
        <f>SUM(F177:F177)</f>
        <v>1</v>
      </c>
      <c r="G178" s="94">
        <f>SUM(G177:G177)</f>
        <v>0</v>
      </c>
      <c r="H178" s="94">
        <f>SUM(H177:H177)</f>
        <v>1</v>
      </c>
      <c r="I178" s="99"/>
      <c r="J178" s="99"/>
    </row>
    <row r="179" spans="1:10" s="92" customFormat="1" ht="19.5" customHeight="1" x14ac:dyDescent="0.25">
      <c r="A179" s="140">
        <f t="shared" si="7"/>
        <v>1</v>
      </c>
      <c r="B179" s="291"/>
      <c r="C179" s="217" t="s">
        <v>614</v>
      </c>
      <c r="D179" s="99" t="s">
        <v>615</v>
      </c>
      <c r="E179" s="99" t="s">
        <v>616</v>
      </c>
      <c r="F179" s="99">
        <v>1</v>
      </c>
      <c r="G179" s="99"/>
      <c r="H179" s="99">
        <v>1</v>
      </c>
      <c r="I179" s="99"/>
      <c r="J179" s="99"/>
    </row>
    <row r="180" spans="1:10" s="92" customFormat="1" ht="19.5" customHeight="1" x14ac:dyDescent="0.25">
      <c r="A180" s="140">
        <f t="shared" si="7"/>
        <v>2</v>
      </c>
      <c r="B180" s="291"/>
      <c r="C180" s="218"/>
      <c r="D180" s="99" t="s">
        <v>165</v>
      </c>
      <c r="E180" s="99" t="s">
        <v>618</v>
      </c>
      <c r="F180" s="99">
        <v>1</v>
      </c>
      <c r="G180" s="99"/>
      <c r="H180" s="99">
        <v>1</v>
      </c>
      <c r="I180" s="99"/>
      <c r="J180" s="99"/>
    </row>
    <row r="181" spans="1:10" s="92" customFormat="1" ht="19.5" customHeight="1" x14ac:dyDescent="0.25">
      <c r="A181" s="140"/>
      <c r="B181" s="291"/>
      <c r="C181" s="94" t="s">
        <v>63</v>
      </c>
      <c r="D181" s="94">
        <v>2</v>
      </c>
      <c r="E181" s="94">
        <v>2</v>
      </c>
      <c r="F181" s="94">
        <f>SUM(F179:F180)</f>
        <v>2</v>
      </c>
      <c r="G181" s="94">
        <f>SUM(G179:G180)</f>
        <v>0</v>
      </c>
      <c r="H181" s="94">
        <f>SUM(H179:H180)</f>
        <v>2</v>
      </c>
      <c r="I181" s="99"/>
      <c r="J181" s="99"/>
    </row>
    <row r="182" spans="1:10" s="92" customFormat="1" ht="19.5" customHeight="1" x14ac:dyDescent="0.25">
      <c r="A182" s="140">
        <f t="shared" si="7"/>
        <v>1</v>
      </c>
      <c r="B182" s="291"/>
      <c r="C182" s="99" t="s">
        <v>619</v>
      </c>
      <c r="D182" s="99" t="s">
        <v>620</v>
      </c>
      <c r="E182" s="99" t="s">
        <v>621</v>
      </c>
      <c r="F182" s="99">
        <v>1</v>
      </c>
      <c r="G182" s="99"/>
      <c r="H182" s="99">
        <v>1</v>
      </c>
      <c r="I182" s="99"/>
      <c r="J182" s="99"/>
    </row>
    <row r="183" spans="1:10" s="92" customFormat="1" ht="19.5" customHeight="1" x14ac:dyDescent="0.25">
      <c r="A183" s="140"/>
      <c r="B183" s="291"/>
      <c r="C183" s="94" t="s">
        <v>63</v>
      </c>
      <c r="D183" s="94">
        <v>1</v>
      </c>
      <c r="E183" s="94">
        <v>1</v>
      </c>
      <c r="F183" s="94">
        <f>SUM(F182:F182)</f>
        <v>1</v>
      </c>
      <c r="G183" s="94">
        <f>SUM(G182:G182)</f>
        <v>0</v>
      </c>
      <c r="H183" s="94">
        <f>SUM(H182:H182)</f>
        <v>1</v>
      </c>
      <c r="I183" s="99"/>
      <c r="J183" s="99"/>
    </row>
    <row r="184" spans="1:10" s="92" customFormat="1" ht="19.5" customHeight="1" x14ac:dyDescent="0.25">
      <c r="A184" s="140">
        <f t="shared" si="7"/>
        <v>1</v>
      </c>
      <c r="B184" s="291"/>
      <c r="C184" s="99" t="s">
        <v>622</v>
      </c>
      <c r="D184" s="99" t="s">
        <v>623</v>
      </c>
      <c r="E184" s="99" t="s">
        <v>624</v>
      </c>
      <c r="F184" s="99">
        <f>+G184+H184</f>
        <v>1</v>
      </c>
      <c r="G184" s="99"/>
      <c r="H184" s="99">
        <v>1</v>
      </c>
      <c r="I184" s="99"/>
      <c r="J184" s="99"/>
    </row>
    <row r="185" spans="1:10" s="92" customFormat="1" ht="19.5" customHeight="1" x14ac:dyDescent="0.25">
      <c r="A185" s="140"/>
      <c r="B185" s="291"/>
      <c r="C185" s="94" t="s">
        <v>63</v>
      </c>
      <c r="D185" s="94">
        <v>1</v>
      </c>
      <c r="E185" s="94">
        <v>1</v>
      </c>
      <c r="F185" s="94">
        <f>SUM(F184:F184)</f>
        <v>1</v>
      </c>
      <c r="G185" s="94">
        <f>SUM(G184:G184)</f>
        <v>0</v>
      </c>
      <c r="H185" s="94">
        <f>SUM(H184:H184)</f>
        <v>1</v>
      </c>
      <c r="I185" s="99"/>
      <c r="J185" s="99"/>
    </row>
    <row r="186" spans="1:10" s="92" customFormat="1" ht="19.5" customHeight="1" x14ac:dyDescent="0.25">
      <c r="A186" s="140">
        <f t="shared" si="7"/>
        <v>1</v>
      </c>
      <c r="B186" s="291"/>
      <c r="C186" s="99" t="s">
        <v>625</v>
      </c>
      <c r="D186" s="99" t="s">
        <v>216</v>
      </c>
      <c r="E186" s="99" t="s">
        <v>627</v>
      </c>
      <c r="F186" s="99">
        <v>1</v>
      </c>
      <c r="G186" s="99"/>
      <c r="H186" s="99">
        <v>1</v>
      </c>
      <c r="I186" s="99"/>
      <c r="J186" s="99"/>
    </row>
    <row r="187" spans="1:10" s="92" customFormat="1" ht="19.5" customHeight="1" x14ac:dyDescent="0.25">
      <c r="A187" s="140"/>
      <c r="B187" s="291"/>
      <c r="C187" s="94" t="s">
        <v>63</v>
      </c>
      <c r="D187" s="94">
        <v>1</v>
      </c>
      <c r="E187" s="94">
        <v>1</v>
      </c>
      <c r="F187" s="94">
        <f>SUM(F186:F186)</f>
        <v>1</v>
      </c>
      <c r="G187" s="94">
        <f>SUM(G186:G186)</f>
        <v>0</v>
      </c>
      <c r="H187" s="94">
        <f>SUM(H186:H186)</f>
        <v>1</v>
      </c>
      <c r="I187" s="99"/>
      <c r="J187" s="99"/>
    </row>
    <row r="188" spans="1:10" s="92" customFormat="1" ht="19.5" customHeight="1" x14ac:dyDescent="0.25">
      <c r="A188" s="140">
        <f t="shared" si="7"/>
        <v>1</v>
      </c>
      <c r="B188" s="291"/>
      <c r="C188" s="217" t="s">
        <v>629</v>
      </c>
      <c r="D188" s="99" t="s">
        <v>630</v>
      </c>
      <c r="E188" s="99" t="s">
        <v>631</v>
      </c>
      <c r="F188" s="99">
        <v>1</v>
      </c>
      <c r="G188" s="99"/>
      <c r="H188" s="99">
        <v>1</v>
      </c>
      <c r="I188" s="99"/>
      <c r="J188" s="99"/>
    </row>
    <row r="189" spans="1:10" s="92" customFormat="1" ht="19.5" customHeight="1" x14ac:dyDescent="0.25">
      <c r="A189" s="140">
        <f t="shared" si="7"/>
        <v>2</v>
      </c>
      <c r="B189" s="291"/>
      <c r="C189" s="218"/>
      <c r="D189" s="99" t="s">
        <v>632</v>
      </c>
      <c r="E189" s="99" t="s">
        <v>633</v>
      </c>
      <c r="F189" s="99">
        <v>1</v>
      </c>
      <c r="G189" s="99"/>
      <c r="H189" s="99">
        <v>1</v>
      </c>
      <c r="I189" s="99"/>
      <c r="J189" s="99"/>
    </row>
    <row r="190" spans="1:10" s="92" customFormat="1" ht="19.5" customHeight="1" x14ac:dyDescent="0.25">
      <c r="A190" s="140"/>
      <c r="B190" s="292"/>
      <c r="C190" s="94" t="s">
        <v>63</v>
      </c>
      <c r="D190" s="94">
        <v>2</v>
      </c>
      <c r="E190" s="94">
        <v>2</v>
      </c>
      <c r="F190" s="94">
        <f>SUM(F188:F189)</f>
        <v>2</v>
      </c>
      <c r="G190" s="94">
        <f>SUM(G188:G189)</f>
        <v>0</v>
      </c>
      <c r="H190" s="94">
        <f>SUM(H188:H189)</f>
        <v>2</v>
      </c>
      <c r="I190" s="99"/>
      <c r="J190" s="99"/>
    </row>
    <row r="191" spans="1:10" s="92" customFormat="1" ht="19.5" customHeight="1" x14ac:dyDescent="0.25">
      <c r="A191" s="140"/>
      <c r="B191" s="283" t="s">
        <v>222</v>
      </c>
      <c r="C191" s="225"/>
      <c r="D191" s="94">
        <f>+D190+D187+D185+D183+D181+D178+D176+D171+D169</f>
        <v>15</v>
      </c>
      <c r="E191" s="94">
        <f t="shared" ref="E191:H191" si="13">+E190+E187+E185+E183+E181+E178+E176+E171+E169</f>
        <v>16</v>
      </c>
      <c r="F191" s="94">
        <f t="shared" si="13"/>
        <v>16</v>
      </c>
      <c r="G191" s="94">
        <f t="shared" si="13"/>
        <v>0</v>
      </c>
      <c r="H191" s="94">
        <f t="shared" si="13"/>
        <v>16</v>
      </c>
      <c r="I191" s="99"/>
      <c r="J191" s="99"/>
    </row>
    <row r="192" spans="1:10" s="92" customFormat="1" ht="19.5" customHeight="1" x14ac:dyDescent="0.25">
      <c r="A192" s="140">
        <f t="shared" si="7"/>
        <v>1</v>
      </c>
      <c r="B192" s="237" t="s">
        <v>634</v>
      </c>
      <c r="C192" s="266" t="s">
        <v>11</v>
      </c>
      <c r="D192" s="227" t="s">
        <v>638</v>
      </c>
      <c r="E192" s="108" t="s">
        <v>639</v>
      </c>
      <c r="F192" s="99">
        <v>1</v>
      </c>
      <c r="G192" s="99"/>
      <c r="H192" s="99">
        <v>1</v>
      </c>
      <c r="I192" s="99"/>
      <c r="J192" s="99"/>
    </row>
    <row r="193" spans="1:10" s="92" customFormat="1" ht="19.5" customHeight="1" x14ac:dyDescent="0.25">
      <c r="A193" s="140">
        <f t="shared" si="7"/>
        <v>2</v>
      </c>
      <c r="B193" s="238"/>
      <c r="C193" s="247"/>
      <c r="D193" s="227"/>
      <c r="E193" s="108" t="s">
        <v>640</v>
      </c>
      <c r="F193" s="99">
        <v>1</v>
      </c>
      <c r="G193" s="99"/>
      <c r="H193" s="99">
        <v>1</v>
      </c>
      <c r="I193" s="99"/>
      <c r="J193" s="99"/>
    </row>
    <row r="194" spans="1:10" s="92" customFormat="1" ht="19.5" customHeight="1" x14ac:dyDescent="0.25">
      <c r="A194" s="140">
        <f t="shared" si="7"/>
        <v>3</v>
      </c>
      <c r="B194" s="238"/>
      <c r="C194" s="247"/>
      <c r="D194" s="227" t="s">
        <v>641</v>
      </c>
      <c r="E194" s="108" t="s">
        <v>642</v>
      </c>
      <c r="F194" s="99">
        <v>1</v>
      </c>
      <c r="G194" s="99"/>
      <c r="H194" s="99">
        <v>1</v>
      </c>
      <c r="I194" s="99"/>
      <c r="J194" s="99"/>
    </row>
    <row r="195" spans="1:10" s="92" customFormat="1" ht="19.5" customHeight="1" x14ac:dyDescent="0.25">
      <c r="A195" s="140">
        <f t="shared" si="7"/>
        <v>4</v>
      </c>
      <c r="B195" s="238"/>
      <c r="C195" s="247"/>
      <c r="D195" s="227"/>
      <c r="E195" s="108" t="s">
        <v>643</v>
      </c>
      <c r="F195" s="99">
        <v>1</v>
      </c>
      <c r="G195" s="99"/>
      <c r="H195" s="99">
        <v>1</v>
      </c>
      <c r="I195" s="99"/>
      <c r="J195" s="99"/>
    </row>
    <row r="196" spans="1:10" s="92" customFormat="1" ht="19.5" customHeight="1" x14ac:dyDescent="0.25">
      <c r="A196" s="140">
        <f t="shared" si="7"/>
        <v>5</v>
      </c>
      <c r="B196" s="238"/>
      <c r="C196" s="248"/>
      <c r="D196" s="99" t="s">
        <v>644</v>
      </c>
      <c r="E196" s="108" t="s">
        <v>645</v>
      </c>
      <c r="F196" s="99">
        <v>1</v>
      </c>
      <c r="G196" s="99"/>
      <c r="H196" s="99">
        <v>1</v>
      </c>
      <c r="I196" s="99"/>
      <c r="J196" s="99"/>
    </row>
    <row r="197" spans="1:10" s="92" customFormat="1" ht="19.5" customHeight="1" x14ac:dyDescent="0.25">
      <c r="A197" s="140"/>
      <c r="B197" s="238"/>
      <c r="C197" s="107" t="s">
        <v>646</v>
      </c>
      <c r="D197" s="94">
        <v>3</v>
      </c>
      <c r="E197" s="100">
        <v>5</v>
      </c>
      <c r="F197" s="94">
        <f>SUM(F192:F196)</f>
        <v>5</v>
      </c>
      <c r="G197" s="94"/>
      <c r="H197" s="94">
        <f>SUM(H192:H196)</f>
        <v>5</v>
      </c>
      <c r="I197" s="94"/>
      <c r="J197" s="94"/>
    </row>
    <row r="198" spans="1:10" s="92" customFormat="1" ht="19.5" customHeight="1" x14ac:dyDescent="0.25">
      <c r="A198" s="140">
        <f t="shared" si="7"/>
        <v>1</v>
      </c>
      <c r="B198" s="238"/>
      <c r="C198" s="266" t="s">
        <v>647</v>
      </c>
      <c r="D198" s="99" t="s">
        <v>648</v>
      </c>
      <c r="E198" s="99" t="s">
        <v>649</v>
      </c>
      <c r="F198" s="99">
        <v>1</v>
      </c>
      <c r="G198" s="99"/>
      <c r="H198" s="99">
        <v>1</v>
      </c>
      <c r="I198" s="99"/>
      <c r="J198" s="99"/>
    </row>
    <row r="199" spans="1:10" s="92" customFormat="1" ht="19.5" customHeight="1" x14ac:dyDescent="0.25">
      <c r="A199" s="140">
        <f t="shared" si="7"/>
        <v>2</v>
      </c>
      <c r="B199" s="238"/>
      <c r="C199" s="247"/>
      <c r="D199" s="99" t="s">
        <v>648</v>
      </c>
      <c r="E199" s="99" t="s">
        <v>650</v>
      </c>
      <c r="F199" s="99">
        <v>1</v>
      </c>
      <c r="G199" s="99"/>
      <c r="H199" s="99">
        <v>1</v>
      </c>
      <c r="I199" s="99"/>
      <c r="J199" s="99"/>
    </row>
    <row r="200" spans="1:10" s="92" customFormat="1" ht="19.5" customHeight="1" x14ac:dyDescent="0.25">
      <c r="A200" s="140">
        <f t="shared" si="7"/>
        <v>3</v>
      </c>
      <c r="B200" s="238"/>
      <c r="C200" s="247"/>
      <c r="D200" s="99" t="s">
        <v>651</v>
      </c>
      <c r="E200" s="99" t="s">
        <v>652</v>
      </c>
      <c r="F200" s="99">
        <v>1</v>
      </c>
      <c r="G200" s="99"/>
      <c r="H200" s="99">
        <v>1</v>
      </c>
      <c r="I200" s="99"/>
      <c r="J200" s="99"/>
    </row>
    <row r="201" spans="1:10" s="92" customFormat="1" ht="19.5" customHeight="1" x14ac:dyDescent="0.25">
      <c r="A201" s="140">
        <f t="shared" si="7"/>
        <v>4</v>
      </c>
      <c r="B201" s="238"/>
      <c r="C201" s="247"/>
      <c r="D201" s="108" t="s">
        <v>112</v>
      </c>
      <c r="E201" s="108" t="s">
        <v>653</v>
      </c>
      <c r="F201" s="99">
        <v>1</v>
      </c>
      <c r="G201" s="99"/>
      <c r="H201" s="99">
        <v>1</v>
      </c>
      <c r="I201" s="99"/>
      <c r="J201" s="99"/>
    </row>
    <row r="202" spans="1:10" s="92" customFormat="1" ht="19.5" customHeight="1" x14ac:dyDescent="0.25">
      <c r="A202" s="140">
        <f t="shared" si="7"/>
        <v>5</v>
      </c>
      <c r="B202" s="238"/>
      <c r="C202" s="247"/>
      <c r="D202" s="108" t="s">
        <v>654</v>
      </c>
      <c r="E202" s="108" t="s">
        <v>655</v>
      </c>
      <c r="F202" s="99">
        <v>1</v>
      </c>
      <c r="G202" s="99"/>
      <c r="H202" s="99">
        <v>1</v>
      </c>
      <c r="I202" s="99"/>
      <c r="J202" s="99"/>
    </row>
    <row r="203" spans="1:10" s="92" customFormat="1" ht="19.5" customHeight="1" x14ac:dyDescent="0.25">
      <c r="A203" s="140">
        <f t="shared" si="7"/>
        <v>6</v>
      </c>
      <c r="B203" s="238"/>
      <c r="C203" s="247"/>
      <c r="D203" s="108" t="s">
        <v>656</v>
      </c>
      <c r="E203" s="108" t="s">
        <v>657</v>
      </c>
      <c r="F203" s="99">
        <v>1</v>
      </c>
      <c r="G203" s="99"/>
      <c r="H203" s="99">
        <v>1</v>
      </c>
      <c r="I203" s="99"/>
      <c r="J203" s="99"/>
    </row>
    <row r="204" spans="1:10" s="92" customFormat="1" ht="19.5" customHeight="1" x14ac:dyDescent="0.25">
      <c r="A204" s="140">
        <f t="shared" si="7"/>
        <v>7</v>
      </c>
      <c r="B204" s="238"/>
      <c r="C204" s="247"/>
      <c r="D204" s="108" t="s">
        <v>658</v>
      </c>
      <c r="E204" s="108" t="s">
        <v>659</v>
      </c>
      <c r="F204" s="99">
        <v>1</v>
      </c>
      <c r="G204" s="99"/>
      <c r="H204" s="99">
        <v>1</v>
      </c>
      <c r="I204" s="99"/>
      <c r="J204" s="99"/>
    </row>
    <row r="205" spans="1:10" s="92" customFormat="1" ht="19.5" customHeight="1" x14ac:dyDescent="0.25">
      <c r="A205" s="140">
        <f t="shared" ref="A205:A268" si="14">+A204+1</f>
        <v>8</v>
      </c>
      <c r="B205" s="238"/>
      <c r="C205" s="248"/>
      <c r="D205" s="108" t="s">
        <v>660</v>
      </c>
      <c r="E205" s="108" t="s">
        <v>661</v>
      </c>
      <c r="F205" s="99">
        <v>1</v>
      </c>
      <c r="G205" s="99"/>
      <c r="H205" s="99">
        <v>1</v>
      </c>
      <c r="I205" s="99"/>
      <c r="J205" s="99"/>
    </row>
    <row r="206" spans="1:10" s="92" customFormat="1" ht="19.5" customHeight="1" x14ac:dyDescent="0.25">
      <c r="A206" s="140"/>
      <c r="B206" s="238"/>
      <c r="C206" s="107" t="s">
        <v>646</v>
      </c>
      <c r="D206" s="109">
        <v>7</v>
      </c>
      <c r="E206" s="100">
        <v>8</v>
      </c>
      <c r="F206" s="94">
        <f>SUM(F198:F205)</f>
        <v>8</v>
      </c>
      <c r="G206" s="94">
        <f>SUM(G198:G205)</f>
        <v>0</v>
      </c>
      <c r="H206" s="94">
        <f>SUM(H198:H205)</f>
        <v>8</v>
      </c>
      <c r="I206" s="94"/>
      <c r="J206" s="94"/>
    </row>
    <row r="207" spans="1:10" s="92" customFormat="1" ht="19.5" customHeight="1" x14ac:dyDescent="0.25">
      <c r="A207" s="140">
        <f t="shared" si="14"/>
        <v>1</v>
      </c>
      <c r="B207" s="238"/>
      <c r="C207" s="266" t="s">
        <v>662</v>
      </c>
      <c r="D207" s="110" t="s">
        <v>663</v>
      </c>
      <c r="E207" s="110" t="s">
        <v>664</v>
      </c>
      <c r="F207" s="99">
        <v>1</v>
      </c>
      <c r="G207" s="99"/>
      <c r="H207" s="99">
        <v>1</v>
      </c>
      <c r="I207" s="99"/>
      <c r="J207" s="99"/>
    </row>
    <row r="208" spans="1:10" s="92" customFormat="1" ht="19.5" customHeight="1" x14ac:dyDescent="0.25">
      <c r="A208" s="140">
        <f t="shared" si="14"/>
        <v>2</v>
      </c>
      <c r="B208" s="238"/>
      <c r="C208" s="247"/>
      <c r="D208" s="110" t="s">
        <v>665</v>
      </c>
      <c r="E208" s="110" t="s">
        <v>666</v>
      </c>
      <c r="F208" s="99">
        <v>1</v>
      </c>
      <c r="G208" s="99"/>
      <c r="H208" s="99">
        <v>1</v>
      </c>
      <c r="I208" s="99"/>
      <c r="J208" s="99"/>
    </row>
    <row r="209" spans="1:10" s="92" customFormat="1" ht="19.5" customHeight="1" x14ac:dyDescent="0.25">
      <c r="A209" s="140">
        <f t="shared" si="14"/>
        <v>3</v>
      </c>
      <c r="B209" s="238"/>
      <c r="C209" s="247"/>
      <c r="D209" s="219" t="s">
        <v>667</v>
      </c>
      <c r="E209" s="110" t="s">
        <v>668</v>
      </c>
      <c r="F209" s="99">
        <v>1</v>
      </c>
      <c r="G209" s="99"/>
      <c r="H209" s="99">
        <v>1</v>
      </c>
      <c r="I209" s="99"/>
      <c r="J209" s="99"/>
    </row>
    <row r="210" spans="1:10" s="92" customFormat="1" ht="19.5" customHeight="1" x14ac:dyDescent="0.25">
      <c r="A210" s="140">
        <f t="shared" si="14"/>
        <v>4</v>
      </c>
      <c r="B210" s="238"/>
      <c r="C210" s="247"/>
      <c r="D210" s="219"/>
      <c r="E210" s="110" t="s">
        <v>669</v>
      </c>
      <c r="F210" s="99">
        <v>1</v>
      </c>
      <c r="G210" s="99"/>
      <c r="H210" s="99">
        <v>1</v>
      </c>
      <c r="I210" s="99"/>
      <c r="J210" s="99"/>
    </row>
    <row r="211" spans="1:10" s="92" customFormat="1" ht="19.5" customHeight="1" x14ac:dyDescent="0.25">
      <c r="A211" s="140">
        <f t="shared" si="14"/>
        <v>5</v>
      </c>
      <c r="B211" s="238"/>
      <c r="C211" s="247"/>
      <c r="D211" s="219"/>
      <c r="E211" s="110" t="s">
        <v>670</v>
      </c>
      <c r="F211" s="99">
        <v>1</v>
      </c>
      <c r="G211" s="99"/>
      <c r="H211" s="99">
        <v>1</v>
      </c>
      <c r="I211" s="99"/>
      <c r="J211" s="99"/>
    </row>
    <row r="212" spans="1:10" s="92" customFormat="1" ht="19.5" customHeight="1" x14ac:dyDescent="0.25">
      <c r="A212" s="140">
        <f t="shared" si="14"/>
        <v>6</v>
      </c>
      <c r="B212" s="238"/>
      <c r="C212" s="247"/>
      <c r="D212" s="219" t="s">
        <v>671</v>
      </c>
      <c r="E212" s="110" t="s">
        <v>672</v>
      </c>
      <c r="F212" s="99">
        <v>1</v>
      </c>
      <c r="G212" s="99"/>
      <c r="H212" s="99">
        <v>1</v>
      </c>
      <c r="I212" s="99"/>
      <c r="J212" s="99"/>
    </row>
    <row r="213" spans="1:10" s="92" customFormat="1" ht="19.5" customHeight="1" x14ac:dyDescent="0.25">
      <c r="A213" s="140">
        <f t="shared" si="14"/>
        <v>7</v>
      </c>
      <c r="B213" s="238"/>
      <c r="C213" s="247"/>
      <c r="D213" s="219"/>
      <c r="E213" s="110" t="s">
        <v>673</v>
      </c>
      <c r="F213" s="99">
        <v>1</v>
      </c>
      <c r="G213" s="99"/>
      <c r="H213" s="99">
        <v>1</v>
      </c>
      <c r="I213" s="99"/>
      <c r="J213" s="99"/>
    </row>
    <row r="214" spans="1:10" s="92" customFormat="1" ht="19.5" customHeight="1" x14ac:dyDescent="0.25">
      <c r="A214" s="140">
        <f t="shared" si="14"/>
        <v>8</v>
      </c>
      <c r="B214" s="238"/>
      <c r="C214" s="247"/>
      <c r="D214" s="219" t="s">
        <v>674</v>
      </c>
      <c r="E214" s="110" t="s">
        <v>675</v>
      </c>
      <c r="F214" s="99">
        <v>1</v>
      </c>
      <c r="G214" s="99"/>
      <c r="H214" s="99">
        <v>1</v>
      </c>
      <c r="I214" s="99"/>
      <c r="J214" s="99"/>
    </row>
    <row r="215" spans="1:10" s="92" customFormat="1" ht="19.5" customHeight="1" x14ac:dyDescent="0.25">
      <c r="A215" s="140">
        <f t="shared" si="14"/>
        <v>9</v>
      </c>
      <c r="B215" s="238"/>
      <c r="C215" s="247"/>
      <c r="D215" s="219"/>
      <c r="E215" s="110" t="s">
        <v>676</v>
      </c>
      <c r="F215" s="99">
        <v>1</v>
      </c>
      <c r="G215" s="99"/>
      <c r="H215" s="99">
        <v>1</v>
      </c>
      <c r="I215" s="99"/>
      <c r="J215" s="99"/>
    </row>
    <row r="216" spans="1:10" s="92" customFormat="1" ht="19.5" customHeight="1" x14ac:dyDescent="0.25">
      <c r="A216" s="140">
        <f t="shared" si="14"/>
        <v>10</v>
      </c>
      <c r="B216" s="238"/>
      <c r="C216" s="247"/>
      <c r="D216" s="219" t="s">
        <v>677</v>
      </c>
      <c r="E216" s="110" t="s">
        <v>678</v>
      </c>
      <c r="F216" s="99">
        <v>1</v>
      </c>
      <c r="G216" s="99"/>
      <c r="H216" s="99">
        <v>1</v>
      </c>
      <c r="I216" s="99"/>
      <c r="J216" s="99"/>
    </row>
    <row r="217" spans="1:10" s="92" customFormat="1" ht="19.5" customHeight="1" x14ac:dyDescent="0.25">
      <c r="A217" s="140">
        <f t="shared" si="14"/>
        <v>11</v>
      </c>
      <c r="B217" s="238"/>
      <c r="C217" s="247"/>
      <c r="D217" s="219"/>
      <c r="E217" s="110" t="s">
        <v>679</v>
      </c>
      <c r="F217" s="99">
        <v>1</v>
      </c>
      <c r="G217" s="99"/>
      <c r="H217" s="99">
        <v>1</v>
      </c>
      <c r="I217" s="99"/>
      <c r="J217" s="99"/>
    </row>
    <row r="218" spans="1:10" s="92" customFormat="1" ht="19.5" customHeight="1" x14ac:dyDescent="0.25">
      <c r="A218" s="140">
        <f t="shared" si="14"/>
        <v>12</v>
      </c>
      <c r="B218" s="238"/>
      <c r="C218" s="247"/>
      <c r="D218" s="219"/>
      <c r="E218" s="110" t="s">
        <v>680</v>
      </c>
      <c r="F218" s="99">
        <v>1</v>
      </c>
      <c r="G218" s="99"/>
      <c r="H218" s="99">
        <v>1</v>
      </c>
      <c r="I218" s="99"/>
      <c r="J218" s="99"/>
    </row>
    <row r="219" spans="1:10" s="92" customFormat="1" ht="19.5" customHeight="1" x14ac:dyDescent="0.25">
      <c r="A219" s="140">
        <f t="shared" si="14"/>
        <v>13</v>
      </c>
      <c r="B219" s="238"/>
      <c r="C219" s="247"/>
      <c r="D219" s="219"/>
      <c r="E219" s="110" t="s">
        <v>681</v>
      </c>
      <c r="F219" s="99">
        <v>1</v>
      </c>
      <c r="G219" s="99"/>
      <c r="H219" s="99">
        <v>1</v>
      </c>
      <c r="I219" s="99"/>
      <c r="J219" s="99"/>
    </row>
    <row r="220" spans="1:10" s="92" customFormat="1" ht="19.5" customHeight="1" x14ac:dyDescent="0.25">
      <c r="A220" s="140">
        <f t="shared" si="14"/>
        <v>14</v>
      </c>
      <c r="B220" s="238"/>
      <c r="C220" s="247"/>
      <c r="D220" s="219"/>
      <c r="E220" s="110" t="s">
        <v>682</v>
      </c>
      <c r="F220" s="99">
        <v>1</v>
      </c>
      <c r="G220" s="99"/>
      <c r="H220" s="99">
        <v>1</v>
      </c>
      <c r="I220" s="99"/>
      <c r="J220" s="99"/>
    </row>
    <row r="221" spans="1:10" s="92" customFormat="1" ht="19.5" customHeight="1" x14ac:dyDescent="0.25">
      <c r="A221" s="140">
        <f t="shared" si="14"/>
        <v>15</v>
      </c>
      <c r="B221" s="238"/>
      <c r="C221" s="247"/>
      <c r="D221" s="219" t="s">
        <v>683</v>
      </c>
      <c r="E221" s="110" t="s">
        <v>684</v>
      </c>
      <c r="F221" s="99">
        <v>1</v>
      </c>
      <c r="G221" s="99"/>
      <c r="H221" s="99">
        <v>1</v>
      </c>
      <c r="I221" s="99"/>
      <c r="J221" s="99"/>
    </row>
    <row r="222" spans="1:10" s="92" customFormat="1" ht="19.5" customHeight="1" x14ac:dyDescent="0.25">
      <c r="A222" s="140">
        <f t="shared" si="14"/>
        <v>16</v>
      </c>
      <c r="B222" s="238"/>
      <c r="C222" s="247"/>
      <c r="D222" s="219"/>
      <c r="E222" s="110" t="s">
        <v>685</v>
      </c>
      <c r="F222" s="99">
        <v>1</v>
      </c>
      <c r="G222" s="99"/>
      <c r="H222" s="99">
        <v>1</v>
      </c>
      <c r="I222" s="99"/>
      <c r="J222" s="99"/>
    </row>
    <row r="223" spans="1:10" s="92" customFormat="1" ht="19.5" customHeight="1" x14ac:dyDescent="0.25">
      <c r="A223" s="140">
        <f t="shared" si="14"/>
        <v>17</v>
      </c>
      <c r="B223" s="238"/>
      <c r="C223" s="247"/>
      <c r="D223" s="219"/>
      <c r="E223" s="110" t="s">
        <v>686</v>
      </c>
      <c r="F223" s="99">
        <v>1</v>
      </c>
      <c r="G223" s="99"/>
      <c r="H223" s="99">
        <v>1</v>
      </c>
      <c r="I223" s="99"/>
      <c r="J223" s="99"/>
    </row>
    <row r="224" spans="1:10" s="92" customFormat="1" ht="19.5" customHeight="1" x14ac:dyDescent="0.25">
      <c r="A224" s="140">
        <f t="shared" si="14"/>
        <v>18</v>
      </c>
      <c r="B224" s="238"/>
      <c r="C224" s="247"/>
      <c r="D224" s="110" t="s">
        <v>687</v>
      </c>
      <c r="E224" s="110" t="s">
        <v>688</v>
      </c>
      <c r="F224" s="99">
        <v>1</v>
      </c>
      <c r="G224" s="99"/>
      <c r="H224" s="99">
        <v>1</v>
      </c>
      <c r="I224" s="99"/>
      <c r="J224" s="99"/>
    </row>
    <row r="225" spans="1:10" s="92" customFormat="1" ht="19.5" customHeight="1" x14ac:dyDescent="0.25">
      <c r="A225" s="140">
        <f t="shared" si="14"/>
        <v>19</v>
      </c>
      <c r="B225" s="238"/>
      <c r="C225" s="247"/>
      <c r="D225" s="110" t="s">
        <v>689</v>
      </c>
      <c r="E225" s="110" t="s">
        <v>690</v>
      </c>
      <c r="F225" s="99">
        <v>1</v>
      </c>
      <c r="G225" s="99"/>
      <c r="H225" s="99">
        <v>1</v>
      </c>
      <c r="I225" s="99"/>
      <c r="J225" s="99"/>
    </row>
    <row r="226" spans="1:10" s="92" customFormat="1" ht="19.5" customHeight="1" x14ac:dyDescent="0.25">
      <c r="A226" s="140">
        <f t="shared" si="14"/>
        <v>20</v>
      </c>
      <c r="B226" s="238"/>
      <c r="C226" s="247"/>
      <c r="D226" s="219" t="s">
        <v>691</v>
      </c>
      <c r="E226" s="110" t="s">
        <v>692</v>
      </c>
      <c r="F226" s="99">
        <v>1</v>
      </c>
      <c r="G226" s="99"/>
      <c r="H226" s="99">
        <v>1</v>
      </c>
      <c r="I226" s="99"/>
      <c r="J226" s="99"/>
    </row>
    <row r="227" spans="1:10" s="92" customFormat="1" ht="19.5" customHeight="1" x14ac:dyDescent="0.25">
      <c r="A227" s="140">
        <f t="shared" si="14"/>
        <v>21</v>
      </c>
      <c r="B227" s="238"/>
      <c r="C227" s="247"/>
      <c r="D227" s="219"/>
      <c r="E227" s="110" t="s">
        <v>693</v>
      </c>
      <c r="F227" s="99">
        <v>1</v>
      </c>
      <c r="G227" s="99"/>
      <c r="H227" s="99">
        <v>1</v>
      </c>
      <c r="I227" s="99"/>
      <c r="J227" s="99"/>
    </row>
    <row r="228" spans="1:10" s="92" customFormat="1" ht="19.5" customHeight="1" x14ac:dyDescent="0.25">
      <c r="A228" s="140">
        <f t="shared" si="14"/>
        <v>22</v>
      </c>
      <c r="B228" s="238"/>
      <c r="C228" s="247"/>
      <c r="D228" s="219"/>
      <c r="E228" s="110" t="s">
        <v>694</v>
      </c>
      <c r="F228" s="99">
        <v>1</v>
      </c>
      <c r="G228" s="99"/>
      <c r="H228" s="99">
        <v>1</v>
      </c>
      <c r="I228" s="99"/>
      <c r="J228" s="99"/>
    </row>
    <row r="229" spans="1:10" s="92" customFormat="1" ht="19.5" customHeight="1" x14ac:dyDescent="0.25">
      <c r="A229" s="140">
        <f t="shared" si="14"/>
        <v>23</v>
      </c>
      <c r="B229" s="238"/>
      <c r="C229" s="247"/>
      <c r="D229" s="219" t="s">
        <v>695</v>
      </c>
      <c r="E229" s="110" t="s">
        <v>696</v>
      </c>
      <c r="F229" s="99">
        <v>1</v>
      </c>
      <c r="G229" s="99"/>
      <c r="H229" s="99">
        <v>1</v>
      </c>
      <c r="I229" s="99"/>
      <c r="J229" s="99"/>
    </row>
    <row r="230" spans="1:10" s="92" customFormat="1" ht="19.5" customHeight="1" x14ac:dyDescent="0.25">
      <c r="A230" s="140">
        <f t="shared" si="14"/>
        <v>24</v>
      </c>
      <c r="B230" s="238"/>
      <c r="C230" s="247"/>
      <c r="D230" s="219"/>
      <c r="E230" s="110" t="s">
        <v>697</v>
      </c>
      <c r="F230" s="99">
        <v>1</v>
      </c>
      <c r="G230" s="99"/>
      <c r="H230" s="99">
        <v>1</v>
      </c>
      <c r="I230" s="99"/>
      <c r="J230" s="99"/>
    </row>
    <row r="231" spans="1:10" s="92" customFormat="1" ht="19.5" customHeight="1" x14ac:dyDescent="0.25">
      <c r="A231" s="140">
        <f t="shared" si="14"/>
        <v>25</v>
      </c>
      <c r="B231" s="238"/>
      <c r="C231" s="247"/>
      <c r="D231" s="219"/>
      <c r="E231" s="110" t="s">
        <v>698</v>
      </c>
      <c r="F231" s="99">
        <v>1</v>
      </c>
      <c r="G231" s="99"/>
      <c r="H231" s="99">
        <v>1</v>
      </c>
      <c r="I231" s="99"/>
      <c r="J231" s="99"/>
    </row>
    <row r="232" spans="1:10" s="92" customFormat="1" ht="19.5" customHeight="1" x14ac:dyDescent="0.25">
      <c r="A232" s="140">
        <f t="shared" si="14"/>
        <v>26</v>
      </c>
      <c r="B232" s="238"/>
      <c r="C232" s="247"/>
      <c r="D232" s="219" t="s">
        <v>699</v>
      </c>
      <c r="E232" s="110" t="s">
        <v>700</v>
      </c>
      <c r="F232" s="99">
        <v>1</v>
      </c>
      <c r="G232" s="99"/>
      <c r="H232" s="99">
        <v>1</v>
      </c>
      <c r="I232" s="99"/>
      <c r="J232" s="99"/>
    </row>
    <row r="233" spans="1:10" s="92" customFormat="1" ht="19.5" customHeight="1" x14ac:dyDescent="0.25">
      <c r="A233" s="140">
        <f t="shared" si="14"/>
        <v>27</v>
      </c>
      <c r="B233" s="238"/>
      <c r="C233" s="247"/>
      <c r="D233" s="219"/>
      <c r="E233" s="110" t="s">
        <v>701</v>
      </c>
      <c r="F233" s="99">
        <v>1</v>
      </c>
      <c r="G233" s="99"/>
      <c r="H233" s="99">
        <v>1</v>
      </c>
      <c r="I233" s="99"/>
      <c r="J233" s="99"/>
    </row>
    <row r="234" spans="1:10" s="92" customFormat="1" ht="19.5" customHeight="1" x14ac:dyDescent="0.25">
      <c r="A234" s="140">
        <f t="shared" si="14"/>
        <v>28</v>
      </c>
      <c r="B234" s="238"/>
      <c r="C234" s="247"/>
      <c r="D234" s="110" t="s">
        <v>702</v>
      </c>
      <c r="E234" s="110" t="s">
        <v>703</v>
      </c>
      <c r="F234" s="99">
        <v>1</v>
      </c>
      <c r="G234" s="99"/>
      <c r="H234" s="99">
        <v>1</v>
      </c>
      <c r="I234" s="99"/>
      <c r="J234" s="99"/>
    </row>
    <row r="235" spans="1:10" s="92" customFormat="1" ht="19.5" customHeight="1" x14ac:dyDescent="0.25">
      <c r="A235" s="140">
        <f t="shared" si="14"/>
        <v>29</v>
      </c>
      <c r="B235" s="238"/>
      <c r="C235" s="247"/>
      <c r="D235" s="110" t="s">
        <v>704</v>
      </c>
      <c r="E235" s="110" t="s">
        <v>705</v>
      </c>
      <c r="F235" s="99">
        <v>1</v>
      </c>
      <c r="G235" s="99"/>
      <c r="H235" s="99">
        <v>1</v>
      </c>
      <c r="I235" s="99"/>
      <c r="J235" s="99"/>
    </row>
    <row r="236" spans="1:10" s="92" customFormat="1" ht="19.5" customHeight="1" x14ac:dyDescent="0.25">
      <c r="A236" s="140">
        <f t="shared" si="14"/>
        <v>30</v>
      </c>
      <c r="B236" s="238"/>
      <c r="C236" s="247"/>
      <c r="D236" s="110" t="s">
        <v>706</v>
      </c>
      <c r="E236" s="110" t="s">
        <v>707</v>
      </c>
      <c r="F236" s="99">
        <v>1</v>
      </c>
      <c r="G236" s="99"/>
      <c r="H236" s="99">
        <v>1</v>
      </c>
      <c r="I236" s="99"/>
      <c r="J236" s="99"/>
    </row>
    <row r="237" spans="1:10" s="92" customFormat="1" ht="19.5" customHeight="1" x14ac:dyDescent="0.25">
      <c r="A237" s="140">
        <f t="shared" si="14"/>
        <v>31</v>
      </c>
      <c r="B237" s="238"/>
      <c r="C237" s="247"/>
      <c r="D237" s="219" t="s">
        <v>708</v>
      </c>
      <c r="E237" s="110" t="s">
        <v>709</v>
      </c>
      <c r="F237" s="99">
        <v>1</v>
      </c>
      <c r="G237" s="99"/>
      <c r="H237" s="99">
        <v>1</v>
      </c>
      <c r="I237" s="99"/>
      <c r="J237" s="99"/>
    </row>
    <row r="238" spans="1:10" s="92" customFormat="1" ht="19.5" customHeight="1" x14ac:dyDescent="0.25">
      <c r="A238" s="140">
        <f t="shared" si="14"/>
        <v>32</v>
      </c>
      <c r="B238" s="238"/>
      <c r="C238" s="247"/>
      <c r="D238" s="219"/>
      <c r="E238" s="110" t="s">
        <v>710</v>
      </c>
      <c r="F238" s="99">
        <v>1</v>
      </c>
      <c r="G238" s="99"/>
      <c r="H238" s="99">
        <v>1</v>
      </c>
      <c r="I238" s="99"/>
      <c r="J238" s="99"/>
    </row>
    <row r="239" spans="1:10" s="92" customFormat="1" ht="19.5" customHeight="1" x14ac:dyDescent="0.25">
      <c r="A239" s="140">
        <f t="shared" si="14"/>
        <v>33</v>
      </c>
      <c r="B239" s="238"/>
      <c r="C239" s="247"/>
      <c r="D239" s="219" t="s">
        <v>711</v>
      </c>
      <c r="E239" s="110" t="s">
        <v>712</v>
      </c>
      <c r="F239" s="99">
        <v>1</v>
      </c>
      <c r="G239" s="99"/>
      <c r="H239" s="99">
        <v>1</v>
      </c>
      <c r="I239" s="99"/>
      <c r="J239" s="99"/>
    </row>
    <row r="240" spans="1:10" s="92" customFormat="1" ht="19.5" customHeight="1" x14ac:dyDescent="0.25">
      <c r="A240" s="140">
        <f t="shared" si="14"/>
        <v>34</v>
      </c>
      <c r="B240" s="238"/>
      <c r="C240" s="247"/>
      <c r="D240" s="219"/>
      <c r="E240" s="110" t="s">
        <v>713</v>
      </c>
      <c r="F240" s="99">
        <v>1</v>
      </c>
      <c r="G240" s="99"/>
      <c r="H240" s="99">
        <v>1</v>
      </c>
      <c r="I240" s="99"/>
      <c r="J240" s="99"/>
    </row>
    <row r="241" spans="1:10" s="92" customFormat="1" ht="19.5" customHeight="1" x14ac:dyDescent="0.25">
      <c r="A241" s="140">
        <f t="shared" si="14"/>
        <v>35</v>
      </c>
      <c r="B241" s="238"/>
      <c r="C241" s="247"/>
      <c r="D241" s="219" t="s">
        <v>714</v>
      </c>
      <c r="E241" s="110" t="s">
        <v>715</v>
      </c>
      <c r="F241" s="99">
        <v>1</v>
      </c>
      <c r="G241" s="99"/>
      <c r="H241" s="99">
        <v>1</v>
      </c>
      <c r="I241" s="99"/>
      <c r="J241" s="99"/>
    </row>
    <row r="242" spans="1:10" s="92" customFormat="1" ht="19.5" customHeight="1" x14ac:dyDescent="0.25">
      <c r="A242" s="140">
        <f t="shared" si="14"/>
        <v>36</v>
      </c>
      <c r="B242" s="238"/>
      <c r="C242" s="247"/>
      <c r="D242" s="219"/>
      <c r="E242" s="110" t="s">
        <v>716</v>
      </c>
      <c r="F242" s="99">
        <v>1</v>
      </c>
      <c r="G242" s="99"/>
      <c r="H242" s="99">
        <v>1</v>
      </c>
      <c r="I242" s="99"/>
      <c r="J242" s="99"/>
    </row>
    <row r="243" spans="1:10" s="92" customFormat="1" ht="19.5" customHeight="1" x14ac:dyDescent="0.25">
      <c r="A243" s="140">
        <f t="shared" si="14"/>
        <v>37</v>
      </c>
      <c r="B243" s="238"/>
      <c r="C243" s="247"/>
      <c r="D243" s="219"/>
      <c r="E243" s="110" t="s">
        <v>717</v>
      </c>
      <c r="F243" s="99">
        <v>1</v>
      </c>
      <c r="G243" s="99"/>
      <c r="H243" s="99">
        <v>1</v>
      </c>
      <c r="I243" s="99"/>
      <c r="J243" s="99"/>
    </row>
    <row r="244" spans="1:10" s="92" customFormat="1" ht="19.5" customHeight="1" x14ac:dyDescent="0.25">
      <c r="A244" s="140">
        <f t="shared" si="14"/>
        <v>38</v>
      </c>
      <c r="B244" s="238"/>
      <c r="C244" s="247"/>
      <c r="D244" s="219"/>
      <c r="E244" s="110" t="s">
        <v>718</v>
      </c>
      <c r="F244" s="99">
        <v>1</v>
      </c>
      <c r="G244" s="99"/>
      <c r="H244" s="99">
        <v>1</v>
      </c>
      <c r="I244" s="99"/>
      <c r="J244" s="99"/>
    </row>
    <row r="245" spans="1:10" s="92" customFormat="1" ht="19.5" customHeight="1" x14ac:dyDescent="0.25">
      <c r="A245" s="140">
        <f t="shared" si="14"/>
        <v>39</v>
      </c>
      <c r="B245" s="238"/>
      <c r="C245" s="247"/>
      <c r="D245" s="219"/>
      <c r="E245" s="110" t="s">
        <v>719</v>
      </c>
      <c r="F245" s="99">
        <v>1</v>
      </c>
      <c r="G245" s="99"/>
      <c r="H245" s="99">
        <v>1</v>
      </c>
      <c r="I245" s="99"/>
      <c r="J245" s="99"/>
    </row>
    <row r="246" spans="1:10" s="92" customFormat="1" ht="19.5" customHeight="1" x14ac:dyDescent="0.25">
      <c r="A246" s="140">
        <f t="shared" si="14"/>
        <v>40</v>
      </c>
      <c r="B246" s="238"/>
      <c r="C246" s="247"/>
      <c r="D246" s="219" t="s">
        <v>720</v>
      </c>
      <c r="E246" s="110" t="s">
        <v>721</v>
      </c>
      <c r="F246" s="99">
        <v>1</v>
      </c>
      <c r="G246" s="99"/>
      <c r="H246" s="99">
        <v>1</v>
      </c>
      <c r="I246" s="99"/>
      <c r="J246" s="99"/>
    </row>
    <row r="247" spans="1:10" s="92" customFormat="1" ht="19.5" customHeight="1" x14ac:dyDescent="0.25">
      <c r="A247" s="140">
        <f t="shared" si="14"/>
        <v>41</v>
      </c>
      <c r="B247" s="238"/>
      <c r="C247" s="247"/>
      <c r="D247" s="219"/>
      <c r="E247" s="110" t="s">
        <v>722</v>
      </c>
      <c r="F247" s="99">
        <v>1</v>
      </c>
      <c r="G247" s="99"/>
      <c r="H247" s="99">
        <v>1</v>
      </c>
      <c r="I247" s="99"/>
      <c r="J247" s="99"/>
    </row>
    <row r="248" spans="1:10" s="92" customFormat="1" ht="19.5" customHeight="1" x14ac:dyDescent="0.25">
      <c r="A248" s="140">
        <f t="shared" si="14"/>
        <v>42</v>
      </c>
      <c r="B248" s="238"/>
      <c r="C248" s="247"/>
      <c r="D248" s="110" t="s">
        <v>723</v>
      </c>
      <c r="E248" s="110" t="s">
        <v>724</v>
      </c>
      <c r="F248" s="99">
        <v>1</v>
      </c>
      <c r="G248" s="99"/>
      <c r="H248" s="99">
        <v>1</v>
      </c>
      <c r="I248" s="99"/>
      <c r="J248" s="99"/>
    </row>
    <row r="249" spans="1:10" s="92" customFormat="1" ht="19.5" customHeight="1" x14ac:dyDescent="0.25">
      <c r="A249" s="140">
        <f t="shared" si="14"/>
        <v>43</v>
      </c>
      <c r="B249" s="238"/>
      <c r="C249" s="247"/>
      <c r="D249" s="219" t="s">
        <v>725</v>
      </c>
      <c r="E249" s="110" t="s">
        <v>726</v>
      </c>
      <c r="F249" s="99">
        <v>1</v>
      </c>
      <c r="G249" s="99"/>
      <c r="H249" s="99">
        <v>1</v>
      </c>
      <c r="I249" s="99"/>
      <c r="J249" s="99"/>
    </row>
    <row r="250" spans="1:10" s="92" customFormat="1" ht="19.5" customHeight="1" x14ac:dyDescent="0.25">
      <c r="A250" s="140">
        <f t="shared" si="14"/>
        <v>44</v>
      </c>
      <c r="B250" s="238"/>
      <c r="C250" s="247"/>
      <c r="D250" s="219"/>
      <c r="E250" s="110" t="s">
        <v>727</v>
      </c>
      <c r="F250" s="99">
        <v>1</v>
      </c>
      <c r="G250" s="99"/>
      <c r="H250" s="99">
        <v>1</v>
      </c>
      <c r="I250" s="99"/>
      <c r="J250" s="99"/>
    </row>
    <row r="251" spans="1:10" s="92" customFormat="1" ht="19.5" customHeight="1" x14ac:dyDescent="0.25">
      <c r="A251" s="140">
        <f t="shared" si="14"/>
        <v>45</v>
      </c>
      <c r="B251" s="238"/>
      <c r="C251" s="247"/>
      <c r="D251" s="219"/>
      <c r="E251" s="110" t="s">
        <v>728</v>
      </c>
      <c r="F251" s="99">
        <v>1</v>
      </c>
      <c r="G251" s="99"/>
      <c r="H251" s="99">
        <v>1</v>
      </c>
      <c r="I251" s="99"/>
      <c r="J251" s="99"/>
    </row>
    <row r="252" spans="1:10" s="92" customFormat="1" ht="19.5" customHeight="1" x14ac:dyDescent="0.25">
      <c r="A252" s="140">
        <f t="shared" si="14"/>
        <v>46</v>
      </c>
      <c r="B252" s="238"/>
      <c r="C252" s="248"/>
      <c r="D252" s="110" t="s">
        <v>729</v>
      </c>
      <c r="E252" s="110" t="s">
        <v>730</v>
      </c>
      <c r="F252" s="99">
        <v>1</v>
      </c>
      <c r="G252" s="99"/>
      <c r="H252" s="99">
        <v>1</v>
      </c>
      <c r="I252" s="99"/>
      <c r="J252" s="99"/>
    </row>
    <row r="253" spans="1:10" s="92" customFormat="1" ht="19.5" customHeight="1" x14ac:dyDescent="0.25">
      <c r="A253" s="140"/>
      <c r="B253" s="238"/>
      <c r="C253" s="107" t="s">
        <v>646</v>
      </c>
      <c r="D253" s="109">
        <v>22</v>
      </c>
      <c r="E253" s="100">
        <v>46</v>
      </c>
      <c r="F253" s="94">
        <f>SUM(F207:F252)</f>
        <v>46</v>
      </c>
      <c r="G253" s="94">
        <f>SUM(G207:G252)</f>
        <v>0</v>
      </c>
      <c r="H253" s="94">
        <f>SUM(H207:H252)</f>
        <v>46</v>
      </c>
      <c r="I253" s="94"/>
      <c r="J253" s="94"/>
    </row>
    <row r="254" spans="1:10" s="92" customFormat="1" ht="19.5" customHeight="1" x14ac:dyDescent="0.25">
      <c r="A254" s="140">
        <f t="shared" si="14"/>
        <v>1</v>
      </c>
      <c r="B254" s="238"/>
      <c r="C254" s="266" t="s">
        <v>731</v>
      </c>
      <c r="D254" s="227" t="s">
        <v>732</v>
      </c>
      <c r="E254" s="108" t="s">
        <v>733</v>
      </c>
      <c r="F254" s="99">
        <v>1</v>
      </c>
      <c r="G254" s="99"/>
      <c r="H254" s="99">
        <v>1</v>
      </c>
      <c r="I254" s="99"/>
      <c r="J254" s="99"/>
    </row>
    <row r="255" spans="1:10" s="92" customFormat="1" ht="19.5" customHeight="1" x14ac:dyDescent="0.25">
      <c r="A255" s="140">
        <f t="shared" si="14"/>
        <v>2</v>
      </c>
      <c r="B255" s="238"/>
      <c r="C255" s="247"/>
      <c r="D255" s="227"/>
      <c r="E255" s="108" t="s">
        <v>734</v>
      </c>
      <c r="F255" s="99">
        <v>1</v>
      </c>
      <c r="G255" s="99"/>
      <c r="H255" s="99">
        <v>1</v>
      </c>
      <c r="I255" s="99"/>
      <c r="J255" s="99"/>
    </row>
    <row r="256" spans="1:10" s="92" customFormat="1" ht="19.5" customHeight="1" x14ac:dyDescent="0.25">
      <c r="A256" s="140">
        <f t="shared" si="14"/>
        <v>3</v>
      </c>
      <c r="B256" s="238"/>
      <c r="C256" s="247"/>
      <c r="D256" s="227" t="s">
        <v>735</v>
      </c>
      <c r="E256" s="108" t="s">
        <v>736</v>
      </c>
      <c r="F256" s="99">
        <v>1</v>
      </c>
      <c r="G256" s="99"/>
      <c r="H256" s="99">
        <v>1</v>
      </c>
      <c r="I256" s="99"/>
      <c r="J256" s="99"/>
    </row>
    <row r="257" spans="1:10" s="92" customFormat="1" ht="19.5" customHeight="1" x14ac:dyDescent="0.25">
      <c r="A257" s="140">
        <f t="shared" si="14"/>
        <v>4</v>
      </c>
      <c r="B257" s="238"/>
      <c r="C257" s="247"/>
      <c r="D257" s="227"/>
      <c r="E257" s="108" t="s">
        <v>737</v>
      </c>
      <c r="F257" s="99">
        <v>1</v>
      </c>
      <c r="G257" s="99"/>
      <c r="H257" s="99">
        <v>1</v>
      </c>
      <c r="I257" s="99"/>
      <c r="J257" s="99"/>
    </row>
    <row r="258" spans="1:10" s="92" customFormat="1" ht="19.5" customHeight="1" x14ac:dyDescent="0.25">
      <c r="A258" s="140">
        <f t="shared" si="14"/>
        <v>5</v>
      </c>
      <c r="B258" s="238"/>
      <c r="C258" s="248"/>
      <c r="D258" s="99" t="s">
        <v>738</v>
      </c>
      <c r="E258" s="108" t="s">
        <v>739</v>
      </c>
      <c r="F258" s="99">
        <v>1</v>
      </c>
      <c r="G258" s="99"/>
      <c r="H258" s="99">
        <v>1</v>
      </c>
      <c r="I258" s="99"/>
      <c r="J258" s="99"/>
    </row>
    <row r="259" spans="1:10" s="92" customFormat="1" ht="19.5" customHeight="1" x14ac:dyDescent="0.25">
      <c r="A259" s="140"/>
      <c r="B259" s="238"/>
      <c r="C259" s="107" t="s">
        <v>646</v>
      </c>
      <c r="D259" s="109">
        <v>3</v>
      </c>
      <c r="E259" s="100">
        <v>5</v>
      </c>
      <c r="F259" s="94">
        <f>SUM(F254:F258)</f>
        <v>5</v>
      </c>
      <c r="G259" s="94">
        <f>SUM(G254:G258)</f>
        <v>0</v>
      </c>
      <c r="H259" s="94">
        <f>SUM(H254:H258)</f>
        <v>5</v>
      </c>
      <c r="I259" s="94"/>
      <c r="J259" s="94"/>
    </row>
    <row r="260" spans="1:10" s="92" customFormat="1" ht="19.5" customHeight="1" x14ac:dyDescent="0.25">
      <c r="A260" s="140">
        <f t="shared" si="14"/>
        <v>1</v>
      </c>
      <c r="B260" s="238"/>
      <c r="C260" s="266" t="s">
        <v>740</v>
      </c>
      <c r="D260" s="217" t="s">
        <v>741</v>
      </c>
      <c r="E260" s="99" t="s">
        <v>742</v>
      </c>
      <c r="F260" s="99">
        <v>1</v>
      </c>
      <c r="G260" s="99"/>
      <c r="H260" s="99">
        <v>1</v>
      </c>
      <c r="I260" s="99"/>
      <c r="J260" s="99"/>
    </row>
    <row r="261" spans="1:10" s="92" customFormat="1" ht="19.5" customHeight="1" x14ac:dyDescent="0.25">
      <c r="A261" s="140">
        <f t="shared" si="14"/>
        <v>2</v>
      </c>
      <c r="B261" s="238"/>
      <c r="C261" s="247"/>
      <c r="D261" s="226"/>
      <c r="E261" s="99" t="s">
        <v>743</v>
      </c>
      <c r="F261" s="99">
        <v>1</v>
      </c>
      <c r="G261" s="99"/>
      <c r="H261" s="99">
        <v>1</v>
      </c>
      <c r="I261" s="99"/>
      <c r="J261" s="99"/>
    </row>
    <row r="262" spans="1:10" s="92" customFormat="1" ht="19.5" customHeight="1" x14ac:dyDescent="0.25">
      <c r="A262" s="140">
        <f t="shared" si="14"/>
        <v>3</v>
      </c>
      <c r="B262" s="238"/>
      <c r="C262" s="247"/>
      <c r="D262" s="226"/>
      <c r="E262" s="99" t="s">
        <v>744</v>
      </c>
      <c r="F262" s="99">
        <v>1</v>
      </c>
      <c r="G262" s="99"/>
      <c r="H262" s="99">
        <v>1</v>
      </c>
      <c r="I262" s="99"/>
      <c r="J262" s="99"/>
    </row>
    <row r="263" spans="1:10" s="92" customFormat="1" ht="19.5" customHeight="1" x14ac:dyDescent="0.25">
      <c r="A263" s="140">
        <f t="shared" si="14"/>
        <v>4</v>
      </c>
      <c r="B263" s="238"/>
      <c r="C263" s="247"/>
      <c r="D263" s="226"/>
      <c r="E263" s="99" t="s">
        <v>745</v>
      </c>
      <c r="F263" s="99">
        <v>1</v>
      </c>
      <c r="G263" s="99"/>
      <c r="H263" s="99">
        <v>1</v>
      </c>
      <c r="I263" s="99"/>
      <c r="J263" s="99"/>
    </row>
    <row r="264" spans="1:10" s="92" customFormat="1" ht="19.5" customHeight="1" x14ac:dyDescent="0.25">
      <c r="A264" s="140">
        <f t="shared" si="14"/>
        <v>5</v>
      </c>
      <c r="B264" s="238"/>
      <c r="C264" s="247"/>
      <c r="D264" s="218"/>
      <c r="E264" s="99" t="s">
        <v>746</v>
      </c>
      <c r="F264" s="99">
        <v>1</v>
      </c>
      <c r="G264" s="99"/>
      <c r="H264" s="99">
        <v>1</v>
      </c>
      <c r="I264" s="99"/>
      <c r="J264" s="99"/>
    </row>
    <row r="265" spans="1:10" s="92" customFormat="1" ht="19.5" customHeight="1" x14ac:dyDescent="0.25">
      <c r="A265" s="140">
        <f t="shared" si="14"/>
        <v>6</v>
      </c>
      <c r="B265" s="238"/>
      <c r="C265" s="247"/>
      <c r="D265" s="217" t="s">
        <v>747</v>
      </c>
      <c r="E265" s="99" t="s">
        <v>748</v>
      </c>
      <c r="F265" s="99">
        <v>1</v>
      </c>
      <c r="G265" s="99"/>
      <c r="H265" s="99">
        <v>1</v>
      </c>
      <c r="I265" s="99"/>
      <c r="J265" s="99"/>
    </row>
    <row r="266" spans="1:10" s="92" customFormat="1" ht="19.5" customHeight="1" x14ac:dyDescent="0.25">
      <c r="A266" s="140">
        <f t="shared" si="14"/>
        <v>7</v>
      </c>
      <c r="B266" s="238"/>
      <c r="C266" s="247"/>
      <c r="D266" s="226"/>
      <c r="E266" s="99" t="s">
        <v>749</v>
      </c>
      <c r="F266" s="99">
        <v>1</v>
      </c>
      <c r="G266" s="99"/>
      <c r="H266" s="99">
        <v>1</v>
      </c>
      <c r="I266" s="99"/>
      <c r="J266" s="99"/>
    </row>
    <row r="267" spans="1:10" s="92" customFormat="1" ht="19.5" customHeight="1" x14ac:dyDescent="0.25">
      <c r="A267" s="140">
        <f t="shared" si="14"/>
        <v>8</v>
      </c>
      <c r="B267" s="238"/>
      <c r="C267" s="247"/>
      <c r="D267" s="226"/>
      <c r="E267" s="99" t="s">
        <v>750</v>
      </c>
      <c r="F267" s="99">
        <v>1</v>
      </c>
      <c r="G267" s="99"/>
      <c r="H267" s="99">
        <v>1</v>
      </c>
      <c r="I267" s="99"/>
      <c r="J267" s="99"/>
    </row>
    <row r="268" spans="1:10" s="92" customFormat="1" ht="19.5" customHeight="1" x14ac:dyDescent="0.25">
      <c r="A268" s="140">
        <f t="shared" si="14"/>
        <v>9</v>
      </c>
      <c r="B268" s="238"/>
      <c r="C268" s="247"/>
      <c r="D268" s="218"/>
      <c r="E268" s="99" t="s">
        <v>751</v>
      </c>
      <c r="F268" s="99">
        <v>1</v>
      </c>
      <c r="G268" s="99"/>
      <c r="H268" s="99">
        <v>1</v>
      </c>
      <c r="I268" s="99"/>
      <c r="J268" s="99"/>
    </row>
    <row r="269" spans="1:10" s="92" customFormat="1" ht="19.5" customHeight="1" x14ac:dyDescent="0.25">
      <c r="A269" s="140">
        <f t="shared" ref="A269:A332" si="15">+A268+1</f>
        <v>10</v>
      </c>
      <c r="B269" s="238"/>
      <c r="C269" s="248"/>
      <c r="D269" s="99" t="s">
        <v>752</v>
      </c>
      <c r="E269" s="111" t="s">
        <v>753</v>
      </c>
      <c r="F269" s="99">
        <v>1</v>
      </c>
      <c r="G269" s="99"/>
      <c r="H269" s="99">
        <v>1</v>
      </c>
      <c r="I269" s="99"/>
      <c r="J269" s="99"/>
    </row>
    <row r="270" spans="1:10" s="92" customFormat="1" ht="19.5" customHeight="1" x14ac:dyDescent="0.25">
      <c r="A270" s="140"/>
      <c r="B270" s="238"/>
      <c r="C270" s="107" t="s">
        <v>646</v>
      </c>
      <c r="D270" s="109">
        <v>3</v>
      </c>
      <c r="E270" s="100">
        <v>10</v>
      </c>
      <c r="F270" s="94">
        <f>SUM(F260:F269)</f>
        <v>10</v>
      </c>
      <c r="G270" s="94">
        <f>SUM(G260:G269)</f>
        <v>0</v>
      </c>
      <c r="H270" s="94">
        <f>SUM(H260:H269)</f>
        <v>10</v>
      </c>
      <c r="I270" s="94"/>
      <c r="J270" s="94"/>
    </row>
    <row r="271" spans="1:10" s="92" customFormat="1" ht="19.5" customHeight="1" x14ac:dyDescent="0.25">
      <c r="A271" s="140">
        <f t="shared" si="15"/>
        <v>1</v>
      </c>
      <c r="B271" s="238"/>
      <c r="C271" s="266" t="s">
        <v>754</v>
      </c>
      <c r="D271" s="227" t="s">
        <v>755</v>
      </c>
      <c r="E271" s="108" t="s">
        <v>756</v>
      </c>
      <c r="F271" s="99">
        <v>1</v>
      </c>
      <c r="G271" s="99"/>
      <c r="H271" s="99">
        <v>1</v>
      </c>
      <c r="I271" s="99"/>
      <c r="J271" s="99"/>
    </row>
    <row r="272" spans="1:10" s="92" customFormat="1" ht="19.5" customHeight="1" x14ac:dyDescent="0.25">
      <c r="A272" s="140">
        <f t="shared" si="15"/>
        <v>2</v>
      </c>
      <c r="B272" s="238"/>
      <c r="C272" s="247"/>
      <c r="D272" s="227"/>
      <c r="E272" s="108" t="s">
        <v>757</v>
      </c>
      <c r="F272" s="99">
        <v>1</v>
      </c>
      <c r="G272" s="99"/>
      <c r="H272" s="99">
        <v>1</v>
      </c>
      <c r="I272" s="99"/>
      <c r="J272" s="99"/>
    </row>
    <row r="273" spans="1:10" s="92" customFormat="1" ht="19.5" customHeight="1" x14ac:dyDescent="0.25">
      <c r="A273" s="140">
        <f t="shared" si="15"/>
        <v>3</v>
      </c>
      <c r="B273" s="238"/>
      <c r="C273" s="247"/>
      <c r="D273" s="227" t="s">
        <v>758</v>
      </c>
      <c r="E273" s="108" t="s">
        <v>759</v>
      </c>
      <c r="F273" s="99">
        <v>1</v>
      </c>
      <c r="G273" s="99"/>
      <c r="H273" s="99">
        <v>1</v>
      </c>
      <c r="I273" s="99"/>
      <c r="J273" s="99"/>
    </row>
    <row r="274" spans="1:10" s="92" customFormat="1" ht="19.5" customHeight="1" x14ac:dyDescent="0.25">
      <c r="A274" s="140">
        <f t="shared" si="15"/>
        <v>4</v>
      </c>
      <c r="B274" s="238"/>
      <c r="C274" s="247"/>
      <c r="D274" s="227"/>
      <c r="E274" s="108" t="s">
        <v>760</v>
      </c>
      <c r="F274" s="99">
        <v>1</v>
      </c>
      <c r="G274" s="99"/>
      <c r="H274" s="99">
        <v>1</v>
      </c>
      <c r="I274" s="99"/>
      <c r="J274" s="99"/>
    </row>
    <row r="275" spans="1:10" s="92" customFormat="1" ht="19.5" customHeight="1" x14ac:dyDescent="0.25">
      <c r="A275" s="140">
        <f t="shared" si="15"/>
        <v>5</v>
      </c>
      <c r="B275" s="238"/>
      <c r="C275" s="247"/>
      <c r="D275" s="227" t="s">
        <v>761</v>
      </c>
      <c r="E275" s="108" t="s">
        <v>762</v>
      </c>
      <c r="F275" s="99">
        <v>1</v>
      </c>
      <c r="G275" s="99"/>
      <c r="H275" s="99">
        <v>1</v>
      </c>
      <c r="I275" s="99"/>
      <c r="J275" s="99"/>
    </row>
    <row r="276" spans="1:10" s="92" customFormat="1" ht="19.5" customHeight="1" x14ac:dyDescent="0.25">
      <c r="A276" s="140">
        <f t="shared" si="15"/>
        <v>6</v>
      </c>
      <c r="B276" s="238"/>
      <c r="C276" s="247"/>
      <c r="D276" s="227"/>
      <c r="E276" s="108" t="s">
        <v>763</v>
      </c>
      <c r="F276" s="99">
        <v>1</v>
      </c>
      <c r="G276" s="99"/>
      <c r="H276" s="99">
        <v>1</v>
      </c>
      <c r="I276" s="99"/>
      <c r="J276" s="99"/>
    </row>
    <row r="277" spans="1:10" s="92" customFormat="1" ht="19.5" customHeight="1" x14ac:dyDescent="0.25">
      <c r="A277" s="140">
        <f t="shared" si="15"/>
        <v>7</v>
      </c>
      <c r="B277" s="238"/>
      <c r="C277" s="247"/>
      <c r="D277" s="99" t="s">
        <v>764</v>
      </c>
      <c r="E277" s="108" t="s">
        <v>765</v>
      </c>
      <c r="F277" s="99">
        <v>1</v>
      </c>
      <c r="G277" s="99"/>
      <c r="H277" s="99">
        <v>1</v>
      </c>
      <c r="I277" s="99"/>
      <c r="J277" s="99"/>
    </row>
    <row r="278" spans="1:10" s="92" customFormat="1" ht="19.5" customHeight="1" x14ac:dyDescent="0.25">
      <c r="A278" s="140">
        <f t="shared" si="15"/>
        <v>8</v>
      </c>
      <c r="B278" s="238"/>
      <c r="C278" s="248"/>
      <c r="D278" s="99" t="s">
        <v>766</v>
      </c>
      <c r="E278" s="108" t="s">
        <v>767</v>
      </c>
      <c r="F278" s="99">
        <v>1</v>
      </c>
      <c r="G278" s="99"/>
      <c r="H278" s="99">
        <v>1</v>
      </c>
      <c r="I278" s="99"/>
      <c r="J278" s="99"/>
    </row>
    <row r="279" spans="1:10" s="92" customFormat="1" ht="19.5" customHeight="1" x14ac:dyDescent="0.25">
      <c r="A279" s="140"/>
      <c r="B279" s="238"/>
      <c r="C279" s="107" t="s">
        <v>646</v>
      </c>
      <c r="D279" s="109">
        <v>5</v>
      </c>
      <c r="E279" s="100">
        <v>8</v>
      </c>
      <c r="F279" s="94">
        <f>SUM(F271:F278)</f>
        <v>8</v>
      </c>
      <c r="G279" s="94">
        <f>SUM(G271:G278)</f>
        <v>0</v>
      </c>
      <c r="H279" s="94">
        <f>SUM(H271:H278)</f>
        <v>8</v>
      </c>
      <c r="I279" s="94"/>
      <c r="J279" s="94"/>
    </row>
    <row r="280" spans="1:10" s="92" customFormat="1" ht="19.5" customHeight="1" x14ac:dyDescent="0.25">
      <c r="A280" s="140">
        <f t="shared" si="15"/>
        <v>1</v>
      </c>
      <c r="B280" s="238"/>
      <c r="C280" s="266" t="s">
        <v>768</v>
      </c>
      <c r="D280" s="217" t="s">
        <v>14</v>
      </c>
      <c r="E280" s="112" t="s">
        <v>769</v>
      </c>
      <c r="F280" s="99">
        <v>1</v>
      </c>
      <c r="G280" s="99"/>
      <c r="H280" s="99">
        <v>1</v>
      </c>
      <c r="I280" s="99"/>
      <c r="J280" s="99"/>
    </row>
    <row r="281" spans="1:10" s="92" customFormat="1" ht="19.5" customHeight="1" x14ac:dyDescent="0.25">
      <c r="A281" s="140">
        <f t="shared" si="15"/>
        <v>2</v>
      </c>
      <c r="B281" s="238"/>
      <c r="C281" s="247"/>
      <c r="D281" s="218"/>
      <c r="E281" s="112" t="s">
        <v>770</v>
      </c>
      <c r="F281" s="99">
        <v>1</v>
      </c>
      <c r="G281" s="99"/>
      <c r="H281" s="99">
        <v>1</v>
      </c>
      <c r="I281" s="99"/>
      <c r="J281" s="99"/>
    </row>
    <row r="282" spans="1:10" s="92" customFormat="1" ht="19.5" customHeight="1" x14ac:dyDescent="0.25">
      <c r="A282" s="140">
        <f t="shared" si="15"/>
        <v>3</v>
      </c>
      <c r="B282" s="238"/>
      <c r="C282" s="247"/>
      <c r="D282" s="227" t="s">
        <v>771</v>
      </c>
      <c r="E282" s="112" t="s">
        <v>772</v>
      </c>
      <c r="F282" s="99">
        <v>1</v>
      </c>
      <c r="G282" s="99"/>
      <c r="H282" s="99">
        <v>1</v>
      </c>
      <c r="I282" s="99"/>
      <c r="J282" s="99"/>
    </row>
    <row r="283" spans="1:10" s="92" customFormat="1" ht="19.5" customHeight="1" x14ac:dyDescent="0.25">
      <c r="A283" s="140">
        <f t="shared" si="15"/>
        <v>4</v>
      </c>
      <c r="B283" s="238"/>
      <c r="C283" s="247"/>
      <c r="D283" s="227"/>
      <c r="E283" s="112" t="s">
        <v>773</v>
      </c>
      <c r="F283" s="99">
        <v>1</v>
      </c>
      <c r="G283" s="99"/>
      <c r="H283" s="99">
        <v>1</v>
      </c>
      <c r="I283" s="99"/>
      <c r="J283" s="99"/>
    </row>
    <row r="284" spans="1:10" s="92" customFormat="1" ht="19.5" customHeight="1" x14ac:dyDescent="0.25">
      <c r="A284" s="140">
        <f t="shared" si="15"/>
        <v>5</v>
      </c>
      <c r="B284" s="238"/>
      <c r="C284" s="247"/>
      <c r="D284" s="217" t="s">
        <v>774</v>
      </c>
      <c r="E284" s="112" t="s">
        <v>775</v>
      </c>
      <c r="F284" s="99">
        <v>1</v>
      </c>
      <c r="G284" s="99"/>
      <c r="H284" s="99">
        <v>1</v>
      </c>
      <c r="I284" s="99"/>
      <c r="J284" s="99"/>
    </row>
    <row r="285" spans="1:10" s="92" customFormat="1" ht="19.5" customHeight="1" x14ac:dyDescent="0.25">
      <c r="A285" s="140">
        <f t="shared" si="15"/>
        <v>6</v>
      </c>
      <c r="B285" s="238"/>
      <c r="C285" s="247"/>
      <c r="D285" s="218"/>
      <c r="E285" s="112" t="s">
        <v>776</v>
      </c>
      <c r="F285" s="99">
        <v>1</v>
      </c>
      <c r="G285" s="99"/>
      <c r="H285" s="99">
        <v>1</v>
      </c>
      <c r="I285" s="99"/>
      <c r="J285" s="99"/>
    </row>
    <row r="286" spans="1:10" s="92" customFormat="1" ht="19.5" customHeight="1" x14ac:dyDescent="0.25">
      <c r="A286" s="140">
        <f t="shared" si="15"/>
        <v>7</v>
      </c>
      <c r="B286" s="238"/>
      <c r="C286" s="247"/>
      <c r="D286" s="217" t="s">
        <v>777</v>
      </c>
      <c r="E286" s="112" t="s">
        <v>778</v>
      </c>
      <c r="F286" s="99">
        <v>1</v>
      </c>
      <c r="G286" s="99"/>
      <c r="H286" s="99">
        <v>1</v>
      </c>
      <c r="I286" s="99"/>
      <c r="J286" s="99"/>
    </row>
    <row r="287" spans="1:10" s="92" customFormat="1" ht="19.5" customHeight="1" x14ac:dyDescent="0.25">
      <c r="A287" s="140">
        <f t="shared" si="15"/>
        <v>8</v>
      </c>
      <c r="B287" s="238"/>
      <c r="C287" s="247"/>
      <c r="D287" s="218"/>
      <c r="E287" s="112" t="s">
        <v>779</v>
      </c>
      <c r="F287" s="99">
        <v>1</v>
      </c>
      <c r="G287" s="99"/>
      <c r="H287" s="99">
        <v>1</v>
      </c>
      <c r="I287" s="99"/>
      <c r="J287" s="99"/>
    </row>
    <row r="288" spans="1:10" s="92" customFormat="1" ht="19.5" customHeight="1" x14ac:dyDescent="0.25">
      <c r="A288" s="140">
        <f t="shared" si="15"/>
        <v>9</v>
      </c>
      <c r="B288" s="238"/>
      <c r="C288" s="247"/>
      <c r="D288" s="217" t="s">
        <v>780</v>
      </c>
      <c r="E288" s="112" t="s">
        <v>781</v>
      </c>
      <c r="F288" s="99">
        <v>1</v>
      </c>
      <c r="G288" s="99"/>
      <c r="H288" s="99">
        <v>1</v>
      </c>
      <c r="I288" s="99"/>
      <c r="J288" s="99"/>
    </row>
    <row r="289" spans="1:10" s="92" customFormat="1" ht="19.5" customHeight="1" x14ac:dyDescent="0.25">
      <c r="A289" s="140">
        <f t="shared" si="15"/>
        <v>10</v>
      </c>
      <c r="B289" s="238"/>
      <c r="C289" s="248"/>
      <c r="D289" s="218"/>
      <c r="E289" s="112" t="s">
        <v>782</v>
      </c>
      <c r="F289" s="99">
        <v>1</v>
      </c>
      <c r="G289" s="99"/>
      <c r="H289" s="99">
        <v>1</v>
      </c>
      <c r="I289" s="99"/>
      <c r="J289" s="99"/>
    </row>
    <row r="290" spans="1:10" s="92" customFormat="1" ht="19.5" customHeight="1" x14ac:dyDescent="0.25">
      <c r="A290" s="140"/>
      <c r="B290" s="238"/>
      <c r="C290" s="107" t="s">
        <v>646</v>
      </c>
      <c r="D290" s="109">
        <v>5</v>
      </c>
      <c r="E290" s="100">
        <v>10</v>
      </c>
      <c r="F290" s="94">
        <f>SUM(F280:F289)</f>
        <v>10</v>
      </c>
      <c r="G290" s="94">
        <f>SUM(G280:G289)</f>
        <v>0</v>
      </c>
      <c r="H290" s="94">
        <f>SUM(H280:H289)</f>
        <v>10</v>
      </c>
      <c r="I290" s="94"/>
      <c r="J290" s="94"/>
    </row>
    <row r="291" spans="1:10" s="92" customFormat="1" ht="19.5" customHeight="1" x14ac:dyDescent="0.25">
      <c r="A291" s="140">
        <f t="shared" si="15"/>
        <v>1</v>
      </c>
      <c r="B291" s="238"/>
      <c r="C291" s="266" t="s">
        <v>783</v>
      </c>
      <c r="D291" s="99" t="s">
        <v>784</v>
      </c>
      <c r="E291" s="108" t="s">
        <v>785</v>
      </c>
      <c r="F291" s="99">
        <v>1</v>
      </c>
      <c r="G291" s="99"/>
      <c r="H291" s="99">
        <v>1</v>
      </c>
      <c r="I291" s="99"/>
      <c r="J291" s="99"/>
    </row>
    <row r="292" spans="1:10" s="92" customFormat="1" ht="19.5" customHeight="1" x14ac:dyDescent="0.25">
      <c r="A292" s="140">
        <f t="shared" si="15"/>
        <v>2</v>
      </c>
      <c r="B292" s="238"/>
      <c r="C292" s="247"/>
      <c r="D292" s="99" t="s">
        <v>786</v>
      </c>
      <c r="E292" s="108" t="s">
        <v>787</v>
      </c>
      <c r="F292" s="99">
        <v>1</v>
      </c>
      <c r="G292" s="99"/>
      <c r="H292" s="99">
        <v>1</v>
      </c>
      <c r="I292" s="99"/>
      <c r="J292" s="99"/>
    </row>
    <row r="293" spans="1:10" s="92" customFormat="1" ht="19.5" customHeight="1" x14ac:dyDescent="0.25">
      <c r="A293" s="140">
        <f t="shared" si="15"/>
        <v>3</v>
      </c>
      <c r="B293" s="238"/>
      <c r="C293" s="247"/>
      <c r="D293" s="99" t="s">
        <v>788</v>
      </c>
      <c r="E293" s="108" t="s">
        <v>789</v>
      </c>
      <c r="F293" s="99">
        <v>1</v>
      </c>
      <c r="G293" s="99"/>
      <c r="H293" s="99">
        <v>1</v>
      </c>
      <c r="I293" s="99"/>
      <c r="J293" s="99"/>
    </row>
    <row r="294" spans="1:10" s="92" customFormat="1" ht="19.5" customHeight="1" x14ac:dyDescent="0.25">
      <c r="A294" s="140">
        <f t="shared" si="15"/>
        <v>4</v>
      </c>
      <c r="B294" s="238"/>
      <c r="C294" s="247"/>
      <c r="D294" s="99" t="s">
        <v>790</v>
      </c>
      <c r="E294" s="108" t="s">
        <v>791</v>
      </c>
      <c r="F294" s="99">
        <v>1</v>
      </c>
      <c r="G294" s="99"/>
      <c r="H294" s="99">
        <v>1</v>
      </c>
      <c r="I294" s="99"/>
      <c r="J294" s="99"/>
    </row>
    <row r="295" spans="1:10" s="92" customFormat="1" ht="19.5" customHeight="1" x14ac:dyDescent="0.25">
      <c r="A295" s="140">
        <f t="shared" si="15"/>
        <v>5</v>
      </c>
      <c r="B295" s="238"/>
      <c r="C295" s="247"/>
      <c r="D295" s="99" t="s">
        <v>792</v>
      </c>
      <c r="E295" s="108" t="s">
        <v>793</v>
      </c>
      <c r="F295" s="99">
        <v>1</v>
      </c>
      <c r="G295" s="99"/>
      <c r="H295" s="99">
        <v>1</v>
      </c>
      <c r="I295" s="99"/>
      <c r="J295" s="99"/>
    </row>
    <row r="296" spans="1:10" s="92" customFormat="1" ht="19.5" customHeight="1" x14ac:dyDescent="0.25">
      <c r="A296" s="140">
        <f t="shared" si="15"/>
        <v>6</v>
      </c>
      <c r="B296" s="238"/>
      <c r="C296" s="247"/>
      <c r="D296" s="217" t="s">
        <v>794</v>
      </c>
      <c r="E296" s="108" t="s">
        <v>795</v>
      </c>
      <c r="F296" s="99">
        <v>1</v>
      </c>
      <c r="G296" s="99"/>
      <c r="H296" s="99">
        <v>1</v>
      </c>
      <c r="I296" s="99"/>
      <c r="J296" s="99"/>
    </row>
    <row r="297" spans="1:10" s="92" customFormat="1" ht="19.5" customHeight="1" x14ac:dyDescent="0.25">
      <c r="A297" s="140">
        <f t="shared" si="15"/>
        <v>7</v>
      </c>
      <c r="B297" s="238"/>
      <c r="C297" s="247"/>
      <c r="D297" s="218"/>
      <c r="E297" s="108" t="s">
        <v>796</v>
      </c>
      <c r="F297" s="99">
        <v>1</v>
      </c>
      <c r="G297" s="99"/>
      <c r="H297" s="99">
        <v>1</v>
      </c>
      <c r="I297" s="99"/>
      <c r="J297" s="99"/>
    </row>
    <row r="298" spans="1:10" s="92" customFormat="1" ht="19.5" customHeight="1" x14ac:dyDescent="0.25">
      <c r="A298" s="140">
        <f t="shared" si="15"/>
        <v>8</v>
      </c>
      <c r="B298" s="238"/>
      <c r="C298" s="247"/>
      <c r="D298" s="99" t="s">
        <v>797</v>
      </c>
      <c r="E298" s="108" t="s">
        <v>798</v>
      </c>
      <c r="F298" s="99">
        <v>1</v>
      </c>
      <c r="G298" s="99"/>
      <c r="H298" s="99">
        <v>1</v>
      </c>
      <c r="I298" s="99"/>
      <c r="J298" s="99"/>
    </row>
    <row r="299" spans="1:10" s="92" customFormat="1" ht="19.5" customHeight="1" x14ac:dyDescent="0.25">
      <c r="A299" s="140">
        <f t="shared" si="15"/>
        <v>9</v>
      </c>
      <c r="B299" s="238"/>
      <c r="C299" s="247"/>
      <c r="D299" s="227" t="s">
        <v>799</v>
      </c>
      <c r="E299" s="108" t="s">
        <v>800</v>
      </c>
      <c r="F299" s="99">
        <v>1</v>
      </c>
      <c r="G299" s="99"/>
      <c r="H299" s="99">
        <v>1</v>
      </c>
      <c r="I299" s="99"/>
      <c r="J299" s="99"/>
    </row>
    <row r="300" spans="1:10" s="92" customFormat="1" ht="19.5" customHeight="1" x14ac:dyDescent="0.25">
      <c r="A300" s="140">
        <f t="shared" si="15"/>
        <v>10</v>
      </c>
      <c r="B300" s="238"/>
      <c r="C300" s="247"/>
      <c r="D300" s="227"/>
      <c r="E300" s="108" t="s">
        <v>801</v>
      </c>
      <c r="F300" s="99">
        <v>1</v>
      </c>
      <c r="G300" s="99"/>
      <c r="H300" s="99">
        <v>1</v>
      </c>
      <c r="I300" s="99"/>
      <c r="J300" s="99"/>
    </row>
    <row r="301" spans="1:10" s="92" customFormat="1" ht="19.5" customHeight="1" x14ac:dyDescent="0.25">
      <c r="A301" s="140">
        <f t="shared" si="15"/>
        <v>11</v>
      </c>
      <c r="B301" s="238"/>
      <c r="C301" s="247"/>
      <c r="D301" s="99" t="s">
        <v>802</v>
      </c>
      <c r="E301" s="108" t="s">
        <v>803</v>
      </c>
      <c r="F301" s="99">
        <v>1</v>
      </c>
      <c r="G301" s="99"/>
      <c r="H301" s="99">
        <v>1</v>
      </c>
      <c r="I301" s="99"/>
      <c r="J301" s="99"/>
    </row>
    <row r="302" spans="1:10" s="92" customFormat="1" ht="19.5" customHeight="1" x14ac:dyDescent="0.25">
      <c r="A302" s="140">
        <f t="shared" si="15"/>
        <v>12</v>
      </c>
      <c r="B302" s="238"/>
      <c r="C302" s="247"/>
      <c r="D302" s="99" t="s">
        <v>804</v>
      </c>
      <c r="E302" s="108" t="s">
        <v>805</v>
      </c>
      <c r="F302" s="99">
        <v>1</v>
      </c>
      <c r="G302" s="99"/>
      <c r="H302" s="99">
        <v>1</v>
      </c>
      <c r="I302" s="99"/>
      <c r="J302" s="99"/>
    </row>
    <row r="303" spans="1:10" s="92" customFormat="1" ht="19.5" customHeight="1" x14ac:dyDescent="0.25">
      <c r="A303" s="140">
        <f t="shared" si="15"/>
        <v>13</v>
      </c>
      <c r="B303" s="238"/>
      <c r="C303" s="247"/>
      <c r="D303" s="99" t="s">
        <v>806</v>
      </c>
      <c r="E303" s="108" t="s">
        <v>807</v>
      </c>
      <c r="F303" s="99">
        <v>1</v>
      </c>
      <c r="G303" s="99"/>
      <c r="H303" s="99">
        <v>1</v>
      </c>
      <c r="I303" s="99"/>
      <c r="J303" s="99"/>
    </row>
    <row r="304" spans="1:10" s="92" customFormat="1" ht="19.5" customHeight="1" x14ac:dyDescent="0.25">
      <c r="A304" s="140">
        <f t="shared" si="15"/>
        <v>14</v>
      </c>
      <c r="B304" s="238"/>
      <c r="C304" s="247"/>
      <c r="D304" s="99" t="s">
        <v>808</v>
      </c>
      <c r="E304" s="99" t="s">
        <v>809</v>
      </c>
      <c r="F304" s="99">
        <v>1</v>
      </c>
      <c r="G304" s="99"/>
      <c r="H304" s="99">
        <v>1</v>
      </c>
      <c r="I304" s="99"/>
      <c r="J304" s="99"/>
    </row>
    <row r="305" spans="1:10" s="92" customFormat="1" ht="19.5" customHeight="1" x14ac:dyDescent="0.25">
      <c r="A305" s="140">
        <f t="shared" si="15"/>
        <v>15</v>
      </c>
      <c r="B305" s="238"/>
      <c r="C305" s="247"/>
      <c r="D305" s="99" t="s">
        <v>810</v>
      </c>
      <c r="E305" s="108" t="s">
        <v>811</v>
      </c>
      <c r="F305" s="99">
        <v>1</v>
      </c>
      <c r="G305" s="99"/>
      <c r="H305" s="99">
        <v>1</v>
      </c>
      <c r="I305" s="99"/>
      <c r="J305" s="99"/>
    </row>
    <row r="306" spans="1:10" s="92" customFormat="1" ht="19.5" customHeight="1" x14ac:dyDescent="0.25">
      <c r="A306" s="140">
        <f t="shared" si="15"/>
        <v>16</v>
      </c>
      <c r="B306" s="238"/>
      <c r="C306" s="247"/>
      <c r="D306" s="99" t="s">
        <v>651</v>
      </c>
      <c r="E306" s="108" t="s">
        <v>812</v>
      </c>
      <c r="F306" s="99"/>
      <c r="G306" s="99"/>
      <c r="H306" s="99">
        <v>1</v>
      </c>
      <c r="I306" s="99"/>
      <c r="J306" s="99"/>
    </row>
    <row r="307" spans="1:10" s="92" customFormat="1" ht="19.5" customHeight="1" x14ac:dyDescent="0.25">
      <c r="A307" s="140">
        <f t="shared" si="15"/>
        <v>17</v>
      </c>
      <c r="B307" s="238"/>
      <c r="C307" s="247"/>
      <c r="D307" s="226" t="s">
        <v>813</v>
      </c>
      <c r="E307" s="108" t="s">
        <v>814</v>
      </c>
      <c r="F307" s="99">
        <v>1</v>
      </c>
      <c r="G307" s="99"/>
      <c r="H307" s="99">
        <v>1</v>
      </c>
      <c r="I307" s="99"/>
      <c r="J307" s="99"/>
    </row>
    <row r="308" spans="1:10" s="92" customFormat="1" ht="19.5" customHeight="1" x14ac:dyDescent="0.25">
      <c r="A308" s="140">
        <f t="shared" si="15"/>
        <v>18</v>
      </c>
      <c r="B308" s="238"/>
      <c r="C308" s="247"/>
      <c r="D308" s="218"/>
      <c r="E308" s="108" t="s">
        <v>815</v>
      </c>
      <c r="F308" s="99">
        <v>1</v>
      </c>
      <c r="G308" s="99"/>
      <c r="H308" s="99">
        <v>1</v>
      </c>
      <c r="I308" s="99"/>
      <c r="J308" s="99"/>
    </row>
    <row r="309" spans="1:10" s="92" customFormat="1" ht="19.5" customHeight="1" x14ac:dyDescent="0.25">
      <c r="A309" s="140">
        <f t="shared" si="15"/>
        <v>19</v>
      </c>
      <c r="B309" s="238"/>
      <c r="C309" s="247"/>
      <c r="D309" s="99" t="s">
        <v>816</v>
      </c>
      <c r="E309" s="108" t="s">
        <v>817</v>
      </c>
      <c r="F309" s="99">
        <v>1</v>
      </c>
      <c r="G309" s="99"/>
      <c r="H309" s="99">
        <v>1</v>
      </c>
      <c r="I309" s="99"/>
      <c r="J309" s="99"/>
    </row>
    <row r="310" spans="1:10" s="92" customFormat="1" ht="19.5" customHeight="1" x14ac:dyDescent="0.25">
      <c r="A310" s="140">
        <f t="shared" si="15"/>
        <v>20</v>
      </c>
      <c r="B310" s="238"/>
      <c r="C310" s="247"/>
      <c r="D310" s="99" t="s">
        <v>818</v>
      </c>
      <c r="E310" s="108" t="s">
        <v>819</v>
      </c>
      <c r="F310" s="99">
        <v>1</v>
      </c>
      <c r="G310" s="99"/>
      <c r="H310" s="99">
        <v>1</v>
      </c>
      <c r="I310" s="99"/>
      <c r="J310" s="99"/>
    </row>
    <row r="311" spans="1:10" s="92" customFormat="1" ht="19.5" customHeight="1" x14ac:dyDescent="0.25">
      <c r="A311" s="140">
        <f t="shared" si="15"/>
        <v>21</v>
      </c>
      <c r="B311" s="238"/>
      <c r="C311" s="247"/>
      <c r="D311" s="227" t="s">
        <v>820</v>
      </c>
      <c r="E311" s="108" t="s">
        <v>821</v>
      </c>
      <c r="F311" s="99">
        <v>1</v>
      </c>
      <c r="G311" s="99">
        <v>1</v>
      </c>
      <c r="H311" s="99"/>
      <c r="I311" s="99"/>
      <c r="J311" s="99"/>
    </row>
    <row r="312" spans="1:10" s="92" customFormat="1" ht="19.5" customHeight="1" x14ac:dyDescent="0.25">
      <c r="A312" s="140">
        <f t="shared" si="15"/>
        <v>22</v>
      </c>
      <c r="B312" s="238"/>
      <c r="C312" s="247"/>
      <c r="D312" s="227"/>
      <c r="E312" s="108" t="s">
        <v>822</v>
      </c>
      <c r="F312" s="99">
        <v>1</v>
      </c>
      <c r="G312" s="99"/>
      <c r="H312" s="99">
        <v>1</v>
      </c>
      <c r="I312" s="99"/>
      <c r="J312" s="99"/>
    </row>
    <row r="313" spans="1:10" s="92" customFormat="1" ht="19.5" customHeight="1" x14ac:dyDescent="0.25">
      <c r="A313" s="140">
        <f t="shared" si="15"/>
        <v>23</v>
      </c>
      <c r="B313" s="238"/>
      <c r="C313" s="247"/>
      <c r="D313" s="227" t="s">
        <v>823</v>
      </c>
      <c r="E313" s="108" t="s">
        <v>824</v>
      </c>
      <c r="F313" s="99">
        <v>1</v>
      </c>
      <c r="G313" s="99"/>
      <c r="H313" s="99">
        <v>1</v>
      </c>
      <c r="I313" s="99"/>
      <c r="J313" s="99"/>
    </row>
    <row r="314" spans="1:10" s="92" customFormat="1" ht="19.5" customHeight="1" x14ac:dyDescent="0.25">
      <c r="A314" s="140">
        <f t="shared" si="15"/>
        <v>24</v>
      </c>
      <c r="B314" s="238"/>
      <c r="C314" s="247"/>
      <c r="D314" s="227"/>
      <c r="E314" s="108" t="s">
        <v>825</v>
      </c>
      <c r="F314" s="99">
        <v>1</v>
      </c>
      <c r="G314" s="99"/>
      <c r="H314" s="99">
        <v>1</v>
      </c>
      <c r="I314" s="99"/>
      <c r="J314" s="99"/>
    </row>
    <row r="315" spans="1:10" s="92" customFormat="1" ht="19.5" customHeight="1" x14ac:dyDescent="0.25">
      <c r="A315" s="140">
        <f t="shared" si="15"/>
        <v>25</v>
      </c>
      <c r="B315" s="238"/>
      <c r="C315" s="247"/>
      <c r="D315" s="227"/>
      <c r="E315" s="108" t="s">
        <v>826</v>
      </c>
      <c r="F315" s="99">
        <v>1</v>
      </c>
      <c r="G315" s="99"/>
      <c r="H315" s="99">
        <v>1</v>
      </c>
      <c r="I315" s="99"/>
      <c r="J315" s="99"/>
    </row>
    <row r="316" spans="1:10" s="92" customFormat="1" ht="19.5" customHeight="1" x14ac:dyDescent="0.25">
      <c r="A316" s="140">
        <f t="shared" si="15"/>
        <v>26</v>
      </c>
      <c r="B316" s="238"/>
      <c r="C316" s="247"/>
      <c r="D316" s="227"/>
      <c r="E316" s="108" t="s">
        <v>827</v>
      </c>
      <c r="F316" s="99">
        <v>1</v>
      </c>
      <c r="G316" s="99"/>
      <c r="H316" s="99">
        <v>1</v>
      </c>
      <c r="I316" s="99"/>
      <c r="J316" s="99"/>
    </row>
    <row r="317" spans="1:10" s="92" customFormat="1" ht="19.5" customHeight="1" x14ac:dyDescent="0.25">
      <c r="A317" s="140">
        <f t="shared" si="15"/>
        <v>27</v>
      </c>
      <c r="B317" s="238"/>
      <c r="C317" s="248"/>
      <c r="D317" s="99" t="s">
        <v>828</v>
      </c>
      <c r="E317" s="108" t="s">
        <v>829</v>
      </c>
      <c r="F317" s="99">
        <v>1</v>
      </c>
      <c r="G317" s="99"/>
      <c r="H317" s="99">
        <v>1</v>
      </c>
      <c r="I317" s="99"/>
      <c r="J317" s="99"/>
    </row>
    <row r="318" spans="1:10" s="92" customFormat="1" ht="19.5" customHeight="1" x14ac:dyDescent="0.25">
      <c r="A318" s="140"/>
      <c r="B318" s="238"/>
      <c r="C318" s="107" t="s">
        <v>646</v>
      </c>
      <c r="D318" s="109">
        <v>20</v>
      </c>
      <c r="E318" s="100">
        <v>26</v>
      </c>
      <c r="F318" s="107">
        <f>SUM(F291:F317)</f>
        <v>26</v>
      </c>
      <c r="G318" s="107">
        <f>SUM(G291:G317)</f>
        <v>1</v>
      </c>
      <c r="H318" s="107">
        <f>SUM(H291:H317)</f>
        <v>26</v>
      </c>
      <c r="I318" s="107"/>
      <c r="J318" s="107"/>
    </row>
    <row r="319" spans="1:10" s="92" customFormat="1" ht="19.5" customHeight="1" x14ac:dyDescent="0.25">
      <c r="A319" s="140">
        <f t="shared" si="15"/>
        <v>1</v>
      </c>
      <c r="B319" s="238"/>
      <c r="C319" s="266" t="s">
        <v>830</v>
      </c>
      <c r="D319" s="99" t="s">
        <v>831</v>
      </c>
      <c r="E319" s="101" t="s">
        <v>832</v>
      </c>
      <c r="F319" s="99">
        <v>1</v>
      </c>
      <c r="G319" s="99"/>
      <c r="H319" s="99">
        <v>1</v>
      </c>
      <c r="I319" s="99"/>
      <c r="J319" s="99"/>
    </row>
    <row r="320" spans="1:10" s="92" customFormat="1" ht="19.5" customHeight="1" x14ac:dyDescent="0.25">
      <c r="A320" s="140">
        <f t="shared" si="15"/>
        <v>2</v>
      </c>
      <c r="B320" s="238"/>
      <c r="C320" s="247"/>
      <c r="D320" s="99" t="s">
        <v>833</v>
      </c>
      <c r="E320" s="101" t="s">
        <v>834</v>
      </c>
      <c r="F320" s="99">
        <v>1</v>
      </c>
      <c r="G320" s="99"/>
      <c r="H320" s="99">
        <v>1</v>
      </c>
      <c r="I320" s="99"/>
      <c r="J320" s="99"/>
    </row>
    <row r="321" spans="1:10" s="92" customFormat="1" ht="19.5" customHeight="1" x14ac:dyDescent="0.25">
      <c r="A321" s="140">
        <f t="shared" si="15"/>
        <v>3</v>
      </c>
      <c r="B321" s="238"/>
      <c r="C321" s="247"/>
      <c r="D321" s="227" t="s">
        <v>835</v>
      </c>
      <c r="E321" s="101" t="s">
        <v>836</v>
      </c>
      <c r="F321" s="99">
        <v>1</v>
      </c>
      <c r="G321" s="99"/>
      <c r="H321" s="99">
        <v>1</v>
      </c>
      <c r="I321" s="99"/>
      <c r="J321" s="99"/>
    </row>
    <row r="322" spans="1:10" s="92" customFormat="1" ht="19.5" customHeight="1" x14ac:dyDescent="0.25">
      <c r="A322" s="140">
        <f t="shared" si="15"/>
        <v>4</v>
      </c>
      <c r="B322" s="238"/>
      <c r="C322" s="247"/>
      <c r="D322" s="227"/>
      <c r="E322" s="101" t="s">
        <v>837</v>
      </c>
      <c r="F322" s="99">
        <v>1</v>
      </c>
      <c r="G322" s="99"/>
      <c r="H322" s="99">
        <v>1</v>
      </c>
      <c r="I322" s="99"/>
      <c r="J322" s="99"/>
    </row>
    <row r="323" spans="1:10" s="92" customFormat="1" ht="19.5" customHeight="1" x14ac:dyDescent="0.25">
      <c r="A323" s="140">
        <f t="shared" si="15"/>
        <v>5</v>
      </c>
      <c r="B323" s="238"/>
      <c r="C323" s="247"/>
      <c r="D323" s="99" t="s">
        <v>838</v>
      </c>
      <c r="E323" s="101" t="s">
        <v>839</v>
      </c>
      <c r="F323" s="99">
        <v>1</v>
      </c>
      <c r="G323" s="99"/>
      <c r="H323" s="99">
        <v>1</v>
      </c>
      <c r="I323" s="99"/>
      <c r="J323" s="99"/>
    </row>
    <row r="324" spans="1:10" s="92" customFormat="1" ht="19.5" customHeight="1" x14ac:dyDescent="0.25">
      <c r="A324" s="140">
        <f t="shared" si="15"/>
        <v>6</v>
      </c>
      <c r="B324" s="238"/>
      <c r="C324" s="247"/>
      <c r="D324" s="99" t="s">
        <v>840</v>
      </c>
      <c r="E324" s="101" t="s">
        <v>841</v>
      </c>
      <c r="F324" s="99">
        <v>1</v>
      </c>
      <c r="G324" s="99"/>
      <c r="H324" s="99">
        <v>1</v>
      </c>
      <c r="I324" s="99"/>
      <c r="J324" s="99"/>
    </row>
    <row r="325" spans="1:10" s="92" customFormat="1" ht="19.5" customHeight="1" x14ac:dyDescent="0.25">
      <c r="A325" s="140">
        <f t="shared" si="15"/>
        <v>7</v>
      </c>
      <c r="B325" s="238"/>
      <c r="C325" s="247"/>
      <c r="D325" s="99" t="s">
        <v>842</v>
      </c>
      <c r="E325" s="101" t="s">
        <v>843</v>
      </c>
      <c r="F325" s="99">
        <v>1</v>
      </c>
      <c r="G325" s="99"/>
      <c r="H325" s="99">
        <v>1</v>
      </c>
      <c r="I325" s="99"/>
      <c r="J325" s="99"/>
    </row>
    <row r="326" spans="1:10" s="92" customFormat="1" ht="19.5" customHeight="1" x14ac:dyDescent="0.25">
      <c r="A326" s="140">
        <f t="shared" si="15"/>
        <v>8</v>
      </c>
      <c r="B326" s="238"/>
      <c r="C326" s="247"/>
      <c r="D326" s="99" t="s">
        <v>844</v>
      </c>
      <c r="E326" s="101" t="s">
        <v>845</v>
      </c>
      <c r="F326" s="99">
        <v>1</v>
      </c>
      <c r="G326" s="99"/>
      <c r="H326" s="99">
        <v>1</v>
      </c>
      <c r="I326" s="99"/>
      <c r="J326" s="99"/>
    </row>
    <row r="327" spans="1:10" s="92" customFormat="1" ht="19.5" customHeight="1" x14ac:dyDescent="0.25">
      <c r="A327" s="140">
        <f t="shared" si="15"/>
        <v>9</v>
      </c>
      <c r="B327" s="238"/>
      <c r="C327" s="247"/>
      <c r="D327" s="227" t="s">
        <v>846</v>
      </c>
      <c r="E327" s="101" t="s">
        <v>847</v>
      </c>
      <c r="F327" s="99">
        <v>1</v>
      </c>
      <c r="G327" s="99"/>
      <c r="H327" s="99">
        <v>1</v>
      </c>
      <c r="I327" s="99"/>
      <c r="J327" s="99"/>
    </row>
    <row r="328" spans="1:10" s="92" customFormat="1" ht="19.5" customHeight="1" x14ac:dyDescent="0.25">
      <c r="A328" s="140">
        <f t="shared" si="15"/>
        <v>10</v>
      </c>
      <c r="B328" s="238"/>
      <c r="C328" s="247"/>
      <c r="D328" s="227"/>
      <c r="E328" s="101" t="s">
        <v>848</v>
      </c>
      <c r="F328" s="99">
        <v>1</v>
      </c>
      <c r="G328" s="99"/>
      <c r="H328" s="99">
        <v>1</v>
      </c>
      <c r="I328" s="99"/>
      <c r="J328" s="99"/>
    </row>
    <row r="329" spans="1:10" s="92" customFormat="1" ht="19.5" customHeight="1" x14ac:dyDescent="0.25">
      <c r="A329" s="140">
        <f t="shared" si="15"/>
        <v>11</v>
      </c>
      <c r="B329" s="238"/>
      <c r="C329" s="247"/>
      <c r="D329" s="99" t="s">
        <v>846</v>
      </c>
      <c r="E329" s="101" t="s">
        <v>849</v>
      </c>
      <c r="F329" s="99">
        <v>1</v>
      </c>
      <c r="G329" s="99"/>
      <c r="H329" s="99">
        <v>1</v>
      </c>
      <c r="I329" s="99"/>
      <c r="J329" s="99"/>
    </row>
    <row r="330" spans="1:10" s="92" customFormat="1" ht="19.5" customHeight="1" x14ac:dyDescent="0.25">
      <c r="A330" s="140">
        <f t="shared" si="15"/>
        <v>12</v>
      </c>
      <c r="B330" s="238"/>
      <c r="C330" s="247"/>
      <c r="D330" s="99" t="s">
        <v>850</v>
      </c>
      <c r="E330" s="101" t="s">
        <v>851</v>
      </c>
      <c r="F330" s="99">
        <v>1</v>
      </c>
      <c r="G330" s="99"/>
      <c r="H330" s="99">
        <v>1</v>
      </c>
      <c r="I330" s="99"/>
      <c r="J330" s="99"/>
    </row>
    <row r="331" spans="1:10" s="92" customFormat="1" ht="19.5" customHeight="1" x14ac:dyDescent="0.25">
      <c r="A331" s="140">
        <f t="shared" si="15"/>
        <v>13</v>
      </c>
      <c r="B331" s="238"/>
      <c r="C331" s="247"/>
      <c r="D331" s="99" t="s">
        <v>852</v>
      </c>
      <c r="E331" s="101" t="s">
        <v>853</v>
      </c>
      <c r="F331" s="99">
        <v>1</v>
      </c>
      <c r="G331" s="99"/>
      <c r="H331" s="99">
        <v>1</v>
      </c>
      <c r="I331" s="99"/>
      <c r="J331" s="99"/>
    </row>
    <row r="332" spans="1:10" s="92" customFormat="1" ht="19.5" customHeight="1" x14ac:dyDescent="0.25">
      <c r="A332" s="140">
        <f t="shared" si="15"/>
        <v>14</v>
      </c>
      <c r="B332" s="238"/>
      <c r="C332" s="247"/>
      <c r="D332" s="99" t="s">
        <v>654</v>
      </c>
      <c r="E332" s="101" t="s">
        <v>854</v>
      </c>
      <c r="F332" s="99">
        <v>1</v>
      </c>
      <c r="G332" s="99"/>
      <c r="H332" s="99">
        <v>1</v>
      </c>
      <c r="I332" s="99"/>
      <c r="J332" s="99"/>
    </row>
    <row r="333" spans="1:10" s="92" customFormat="1" ht="19.5" customHeight="1" x14ac:dyDescent="0.25">
      <c r="A333" s="140">
        <f t="shared" ref="A333:A396" si="16">+A332+1</f>
        <v>15</v>
      </c>
      <c r="B333" s="238"/>
      <c r="C333" s="247"/>
      <c r="D333" s="227" t="s">
        <v>855</v>
      </c>
      <c r="E333" s="101" t="s">
        <v>856</v>
      </c>
      <c r="F333" s="99">
        <v>1</v>
      </c>
      <c r="G333" s="99"/>
      <c r="H333" s="99">
        <v>1</v>
      </c>
      <c r="I333" s="99"/>
      <c r="J333" s="99"/>
    </row>
    <row r="334" spans="1:10" s="92" customFormat="1" ht="19.5" customHeight="1" x14ac:dyDescent="0.25">
      <c r="A334" s="140">
        <f t="shared" si="16"/>
        <v>16</v>
      </c>
      <c r="B334" s="238"/>
      <c r="C334" s="247"/>
      <c r="D334" s="227"/>
      <c r="E334" s="101" t="s">
        <v>857</v>
      </c>
      <c r="F334" s="99">
        <v>1</v>
      </c>
      <c r="G334" s="99"/>
      <c r="H334" s="99">
        <v>1</v>
      </c>
      <c r="I334" s="99"/>
      <c r="J334" s="99"/>
    </row>
    <row r="335" spans="1:10" s="92" customFormat="1" ht="19.5" customHeight="1" x14ac:dyDescent="0.25">
      <c r="A335" s="140">
        <f t="shared" si="16"/>
        <v>17</v>
      </c>
      <c r="B335" s="238"/>
      <c r="C335" s="247"/>
      <c r="D335" s="99" t="s">
        <v>858</v>
      </c>
      <c r="E335" s="101" t="s">
        <v>859</v>
      </c>
      <c r="F335" s="99">
        <v>1</v>
      </c>
      <c r="G335" s="99"/>
      <c r="H335" s="99">
        <v>1</v>
      </c>
      <c r="I335" s="99"/>
      <c r="J335" s="99"/>
    </row>
    <row r="336" spans="1:10" s="92" customFormat="1" ht="19.5" customHeight="1" x14ac:dyDescent="0.25">
      <c r="A336" s="140">
        <f t="shared" si="16"/>
        <v>18</v>
      </c>
      <c r="B336" s="238"/>
      <c r="C336" s="247"/>
      <c r="D336" s="99" t="s">
        <v>860</v>
      </c>
      <c r="E336" s="101" t="s">
        <v>861</v>
      </c>
      <c r="F336" s="99">
        <v>1</v>
      </c>
      <c r="G336" s="99"/>
      <c r="H336" s="99">
        <v>1</v>
      </c>
      <c r="I336" s="99"/>
      <c r="J336" s="99"/>
    </row>
    <row r="337" spans="1:10" s="92" customFormat="1" ht="19.5" customHeight="1" x14ac:dyDescent="0.25">
      <c r="A337" s="140">
        <f t="shared" si="16"/>
        <v>19</v>
      </c>
      <c r="B337" s="238"/>
      <c r="C337" s="247"/>
      <c r="D337" s="99" t="s">
        <v>862</v>
      </c>
      <c r="E337" s="101" t="s">
        <v>863</v>
      </c>
      <c r="F337" s="99">
        <v>1</v>
      </c>
      <c r="G337" s="99"/>
      <c r="H337" s="99">
        <v>1</v>
      </c>
      <c r="I337" s="99"/>
      <c r="J337" s="99"/>
    </row>
    <row r="338" spans="1:10" s="92" customFormat="1" ht="19.5" customHeight="1" x14ac:dyDescent="0.25">
      <c r="A338" s="140">
        <f t="shared" si="16"/>
        <v>20</v>
      </c>
      <c r="B338" s="238"/>
      <c r="C338" s="247"/>
      <c r="D338" s="99" t="s">
        <v>864</v>
      </c>
      <c r="E338" s="101" t="s">
        <v>865</v>
      </c>
      <c r="F338" s="99">
        <v>1</v>
      </c>
      <c r="G338" s="99"/>
      <c r="H338" s="99">
        <v>1</v>
      </c>
      <c r="I338" s="99"/>
      <c r="J338" s="99"/>
    </row>
    <row r="339" spans="1:10" s="92" customFormat="1" ht="19.5" customHeight="1" x14ac:dyDescent="0.25">
      <c r="A339" s="140">
        <f t="shared" si="16"/>
        <v>21</v>
      </c>
      <c r="B339" s="238"/>
      <c r="C339" s="247"/>
      <c r="D339" s="99" t="s">
        <v>866</v>
      </c>
      <c r="E339" s="101" t="s">
        <v>867</v>
      </c>
      <c r="F339" s="99">
        <v>1</v>
      </c>
      <c r="G339" s="99"/>
      <c r="H339" s="99">
        <v>1</v>
      </c>
      <c r="I339" s="99"/>
      <c r="J339" s="99"/>
    </row>
    <row r="340" spans="1:10" s="92" customFormat="1" ht="19.5" customHeight="1" x14ac:dyDescent="0.25">
      <c r="A340" s="140">
        <f t="shared" si="16"/>
        <v>22</v>
      </c>
      <c r="B340" s="238"/>
      <c r="C340" s="247"/>
      <c r="D340" s="99" t="s">
        <v>868</v>
      </c>
      <c r="E340" s="101" t="s">
        <v>869</v>
      </c>
      <c r="F340" s="99">
        <v>1</v>
      </c>
      <c r="G340" s="99"/>
      <c r="H340" s="99">
        <v>1</v>
      </c>
      <c r="I340" s="99"/>
      <c r="J340" s="99"/>
    </row>
    <row r="341" spans="1:10" s="92" customFormat="1" ht="19.5" customHeight="1" x14ac:dyDescent="0.25">
      <c r="A341" s="140">
        <f t="shared" si="16"/>
        <v>23</v>
      </c>
      <c r="B341" s="238"/>
      <c r="C341" s="248"/>
      <c r="D341" s="99" t="s">
        <v>870</v>
      </c>
      <c r="E341" s="101" t="s">
        <v>871</v>
      </c>
      <c r="F341" s="99">
        <v>1</v>
      </c>
      <c r="G341" s="99"/>
      <c r="H341" s="99">
        <v>1</v>
      </c>
      <c r="I341" s="99"/>
      <c r="J341" s="99"/>
    </row>
    <row r="342" spans="1:10" s="92" customFormat="1" ht="19.5" customHeight="1" x14ac:dyDescent="0.25">
      <c r="A342" s="140"/>
      <c r="B342" s="238"/>
      <c r="C342" s="107" t="s">
        <v>646</v>
      </c>
      <c r="D342" s="107">
        <v>20</v>
      </c>
      <c r="E342" s="100">
        <v>23</v>
      </c>
      <c r="F342" s="94">
        <f>SUM(F319:F341)</f>
        <v>23</v>
      </c>
      <c r="G342" s="94">
        <f>SUM(G319:G341)</f>
        <v>0</v>
      </c>
      <c r="H342" s="94">
        <f>SUM(H319:H341)</f>
        <v>23</v>
      </c>
      <c r="I342" s="94"/>
      <c r="J342" s="94"/>
    </row>
    <row r="343" spans="1:10" s="92" customFormat="1" ht="19.5" customHeight="1" x14ac:dyDescent="0.25">
      <c r="A343" s="140">
        <f t="shared" si="16"/>
        <v>1</v>
      </c>
      <c r="B343" s="238"/>
      <c r="C343" s="266" t="s">
        <v>872</v>
      </c>
      <c r="D343" s="217" t="s">
        <v>873</v>
      </c>
      <c r="E343" s="101" t="s">
        <v>874</v>
      </c>
      <c r="F343" s="99">
        <v>1</v>
      </c>
      <c r="G343" s="99"/>
      <c r="H343" s="99">
        <v>1</v>
      </c>
      <c r="I343" s="99"/>
      <c r="J343" s="99"/>
    </row>
    <row r="344" spans="1:10" s="92" customFormat="1" ht="19.5" customHeight="1" x14ac:dyDescent="0.25">
      <c r="A344" s="140">
        <f t="shared" si="16"/>
        <v>2</v>
      </c>
      <c r="B344" s="238"/>
      <c r="C344" s="247"/>
      <c r="D344" s="218"/>
      <c r="E344" s="99" t="s">
        <v>875</v>
      </c>
      <c r="F344" s="99">
        <v>1</v>
      </c>
      <c r="G344" s="99"/>
      <c r="H344" s="99">
        <v>1</v>
      </c>
      <c r="I344" s="99"/>
      <c r="J344" s="99"/>
    </row>
    <row r="345" spans="1:10" s="92" customFormat="1" ht="19.5" customHeight="1" x14ac:dyDescent="0.25">
      <c r="A345" s="140">
        <f t="shared" si="16"/>
        <v>3</v>
      </c>
      <c r="B345" s="238"/>
      <c r="C345" s="247"/>
      <c r="D345" s="99" t="s">
        <v>876</v>
      </c>
      <c r="E345" s="99" t="s">
        <v>877</v>
      </c>
      <c r="F345" s="99">
        <v>1</v>
      </c>
      <c r="G345" s="99"/>
      <c r="H345" s="99">
        <v>1</v>
      </c>
      <c r="I345" s="99"/>
      <c r="J345" s="99"/>
    </row>
    <row r="346" spans="1:10" s="92" customFormat="1" ht="19.5" customHeight="1" x14ac:dyDescent="0.25">
      <c r="A346" s="140">
        <f t="shared" si="16"/>
        <v>4</v>
      </c>
      <c r="B346" s="238"/>
      <c r="C346" s="247"/>
      <c r="D346" s="114" t="s">
        <v>878</v>
      </c>
      <c r="E346" s="113" t="s">
        <v>879</v>
      </c>
      <c r="F346" s="99">
        <v>1</v>
      </c>
      <c r="G346" s="99"/>
      <c r="H346" s="99">
        <v>1</v>
      </c>
      <c r="I346" s="99"/>
      <c r="J346" s="99"/>
    </row>
    <row r="347" spans="1:10" s="92" customFormat="1" ht="19.5" customHeight="1" x14ac:dyDescent="0.25">
      <c r="A347" s="140">
        <f t="shared" si="16"/>
        <v>5</v>
      </c>
      <c r="B347" s="238"/>
      <c r="C347" s="247"/>
      <c r="D347" s="114" t="s">
        <v>880</v>
      </c>
      <c r="E347" s="113" t="s">
        <v>881</v>
      </c>
      <c r="F347" s="99">
        <v>1</v>
      </c>
      <c r="G347" s="99"/>
      <c r="H347" s="99">
        <v>1</v>
      </c>
      <c r="I347" s="99"/>
      <c r="J347" s="99"/>
    </row>
    <row r="348" spans="1:10" s="92" customFormat="1" ht="19.5" customHeight="1" x14ac:dyDescent="0.25">
      <c r="A348" s="140">
        <f t="shared" si="16"/>
        <v>6</v>
      </c>
      <c r="B348" s="238"/>
      <c r="C348" s="247"/>
      <c r="D348" s="250" t="s">
        <v>711</v>
      </c>
      <c r="E348" s="113" t="s">
        <v>882</v>
      </c>
      <c r="F348" s="99">
        <v>1</v>
      </c>
      <c r="G348" s="99"/>
      <c r="H348" s="99">
        <v>1</v>
      </c>
      <c r="I348" s="99"/>
      <c r="J348" s="99"/>
    </row>
    <row r="349" spans="1:10" s="92" customFormat="1" ht="19.5" customHeight="1" x14ac:dyDescent="0.25">
      <c r="A349" s="140">
        <f t="shared" si="16"/>
        <v>7</v>
      </c>
      <c r="B349" s="238"/>
      <c r="C349" s="247"/>
      <c r="D349" s="251"/>
      <c r="E349" s="113" t="s">
        <v>883</v>
      </c>
      <c r="F349" s="99">
        <v>1</v>
      </c>
      <c r="G349" s="99"/>
      <c r="H349" s="99">
        <v>1</v>
      </c>
      <c r="I349" s="99"/>
      <c r="J349" s="99"/>
    </row>
    <row r="350" spans="1:10" s="92" customFormat="1" ht="19.5" customHeight="1" x14ac:dyDescent="0.25">
      <c r="A350" s="140">
        <f t="shared" si="16"/>
        <v>8</v>
      </c>
      <c r="B350" s="238"/>
      <c r="C350" s="247"/>
      <c r="D350" s="114" t="s">
        <v>884</v>
      </c>
      <c r="E350" s="113" t="s">
        <v>885</v>
      </c>
      <c r="F350" s="99">
        <v>1</v>
      </c>
      <c r="G350" s="99"/>
      <c r="H350" s="99">
        <v>1</v>
      </c>
      <c r="I350" s="99"/>
      <c r="J350" s="99"/>
    </row>
    <row r="351" spans="1:10" s="92" customFormat="1" ht="19.5" customHeight="1" x14ac:dyDescent="0.25">
      <c r="A351" s="140">
        <f t="shared" si="16"/>
        <v>9</v>
      </c>
      <c r="B351" s="238"/>
      <c r="C351" s="247"/>
      <c r="D351" s="114" t="s">
        <v>886</v>
      </c>
      <c r="E351" s="113" t="s">
        <v>887</v>
      </c>
      <c r="F351" s="99">
        <v>1</v>
      </c>
      <c r="G351" s="99"/>
      <c r="H351" s="99">
        <v>1</v>
      </c>
      <c r="I351" s="99"/>
      <c r="J351" s="99"/>
    </row>
    <row r="352" spans="1:10" s="92" customFormat="1" ht="19.5" customHeight="1" x14ac:dyDescent="0.25">
      <c r="A352" s="140">
        <f t="shared" si="16"/>
        <v>10</v>
      </c>
      <c r="B352" s="238"/>
      <c r="C352" s="247"/>
      <c r="D352" s="114" t="s">
        <v>888</v>
      </c>
      <c r="E352" s="113" t="s">
        <v>889</v>
      </c>
      <c r="F352" s="99">
        <v>1</v>
      </c>
      <c r="G352" s="99"/>
      <c r="H352" s="99">
        <v>1</v>
      </c>
      <c r="I352" s="99"/>
      <c r="J352" s="99"/>
    </row>
    <row r="353" spans="1:10" s="92" customFormat="1" ht="19.5" customHeight="1" x14ac:dyDescent="0.25">
      <c r="A353" s="140">
        <f t="shared" si="16"/>
        <v>11</v>
      </c>
      <c r="B353" s="238"/>
      <c r="C353" s="247"/>
      <c r="D353" s="114" t="s">
        <v>890</v>
      </c>
      <c r="E353" s="113" t="s">
        <v>891</v>
      </c>
      <c r="F353" s="99">
        <v>1</v>
      </c>
      <c r="G353" s="99"/>
      <c r="H353" s="99">
        <v>1</v>
      </c>
      <c r="I353" s="99"/>
      <c r="J353" s="99"/>
    </row>
    <row r="354" spans="1:10" s="92" customFormat="1" ht="19.5" customHeight="1" x14ac:dyDescent="0.25">
      <c r="A354" s="140">
        <f t="shared" si="16"/>
        <v>12</v>
      </c>
      <c r="B354" s="238"/>
      <c r="C354" s="247"/>
      <c r="D354" s="114" t="s">
        <v>892</v>
      </c>
      <c r="E354" s="113" t="s">
        <v>893</v>
      </c>
      <c r="F354" s="99">
        <v>1</v>
      </c>
      <c r="G354" s="99"/>
      <c r="H354" s="99">
        <v>1</v>
      </c>
      <c r="I354" s="99"/>
      <c r="J354" s="99"/>
    </row>
    <row r="355" spans="1:10" s="92" customFormat="1" ht="19.5" customHeight="1" x14ac:dyDescent="0.25">
      <c r="A355" s="140">
        <f t="shared" si="16"/>
        <v>13</v>
      </c>
      <c r="B355" s="238"/>
      <c r="C355" s="247"/>
      <c r="D355" s="249" t="s">
        <v>894</v>
      </c>
      <c r="E355" s="113" t="s">
        <v>895</v>
      </c>
      <c r="F355" s="99">
        <v>1</v>
      </c>
      <c r="G355" s="99"/>
      <c r="H355" s="99">
        <v>1</v>
      </c>
      <c r="I355" s="99"/>
      <c r="J355" s="99"/>
    </row>
    <row r="356" spans="1:10" s="92" customFormat="1" ht="19.5" customHeight="1" x14ac:dyDescent="0.25">
      <c r="A356" s="140">
        <f t="shared" si="16"/>
        <v>14</v>
      </c>
      <c r="B356" s="238"/>
      <c r="C356" s="247"/>
      <c r="D356" s="249"/>
      <c r="E356" s="113" t="s">
        <v>896</v>
      </c>
      <c r="F356" s="99">
        <v>1</v>
      </c>
      <c r="G356" s="99"/>
      <c r="H356" s="99">
        <v>1</v>
      </c>
      <c r="I356" s="99"/>
      <c r="J356" s="99"/>
    </row>
    <row r="357" spans="1:10" s="92" customFormat="1" ht="19.5" customHeight="1" x14ac:dyDescent="0.25">
      <c r="A357" s="140">
        <f t="shared" si="16"/>
        <v>15</v>
      </c>
      <c r="B357" s="238"/>
      <c r="C357" s="247"/>
      <c r="D357" s="249"/>
      <c r="E357" s="113" t="s">
        <v>897</v>
      </c>
      <c r="F357" s="99">
        <v>1</v>
      </c>
      <c r="G357" s="99"/>
      <c r="H357" s="99">
        <v>1</v>
      </c>
      <c r="I357" s="99"/>
      <c r="J357" s="99"/>
    </row>
    <row r="358" spans="1:10" s="92" customFormat="1" ht="19.5" customHeight="1" x14ac:dyDescent="0.25">
      <c r="A358" s="140">
        <f t="shared" si="16"/>
        <v>16</v>
      </c>
      <c r="B358" s="238"/>
      <c r="C358" s="247"/>
      <c r="D358" s="114" t="s">
        <v>898</v>
      </c>
      <c r="E358" s="99" t="s">
        <v>899</v>
      </c>
      <c r="F358" s="99">
        <v>1</v>
      </c>
      <c r="G358" s="99"/>
      <c r="H358" s="99">
        <v>1</v>
      </c>
      <c r="I358" s="99"/>
      <c r="J358" s="99"/>
    </row>
    <row r="359" spans="1:10" s="92" customFormat="1" ht="19.5" customHeight="1" x14ac:dyDescent="0.25">
      <c r="A359" s="140">
        <f t="shared" si="16"/>
        <v>17</v>
      </c>
      <c r="B359" s="238"/>
      <c r="C359" s="247"/>
      <c r="D359" s="114" t="s">
        <v>900</v>
      </c>
      <c r="E359" s="101" t="s">
        <v>901</v>
      </c>
      <c r="F359" s="99">
        <v>1</v>
      </c>
      <c r="G359" s="99"/>
      <c r="H359" s="99">
        <v>1</v>
      </c>
      <c r="I359" s="99"/>
      <c r="J359" s="99"/>
    </row>
    <row r="360" spans="1:10" s="92" customFormat="1" ht="19.5" customHeight="1" x14ac:dyDescent="0.25">
      <c r="A360" s="140">
        <f t="shared" si="16"/>
        <v>18</v>
      </c>
      <c r="B360" s="238"/>
      <c r="C360" s="247"/>
      <c r="D360" s="114" t="s">
        <v>902</v>
      </c>
      <c r="E360" s="101" t="s">
        <v>903</v>
      </c>
      <c r="F360" s="99">
        <v>1</v>
      </c>
      <c r="G360" s="99"/>
      <c r="H360" s="99">
        <v>1</v>
      </c>
      <c r="I360" s="99"/>
      <c r="J360" s="99"/>
    </row>
    <row r="361" spans="1:10" s="92" customFormat="1" ht="19.5" customHeight="1" x14ac:dyDescent="0.25">
      <c r="A361" s="140">
        <f t="shared" si="16"/>
        <v>19</v>
      </c>
      <c r="B361" s="238"/>
      <c r="C361" s="247"/>
      <c r="D361" s="114" t="s">
        <v>904</v>
      </c>
      <c r="E361" s="101" t="s">
        <v>905</v>
      </c>
      <c r="F361" s="99">
        <v>1</v>
      </c>
      <c r="G361" s="99"/>
      <c r="H361" s="99">
        <v>1</v>
      </c>
      <c r="I361" s="99"/>
      <c r="J361" s="99"/>
    </row>
    <row r="362" spans="1:10" s="92" customFormat="1" ht="19.5" customHeight="1" x14ac:dyDescent="0.25">
      <c r="A362" s="140">
        <f t="shared" si="16"/>
        <v>20</v>
      </c>
      <c r="B362" s="238"/>
      <c r="C362" s="248"/>
      <c r="D362" s="115" t="s">
        <v>906</v>
      </c>
      <c r="E362" s="113" t="s">
        <v>907</v>
      </c>
      <c r="F362" s="99">
        <v>1</v>
      </c>
      <c r="G362" s="99"/>
      <c r="H362" s="99">
        <v>1</v>
      </c>
      <c r="I362" s="99"/>
      <c r="J362" s="99"/>
    </row>
    <row r="363" spans="1:10" s="92" customFormat="1" ht="19.5" customHeight="1" x14ac:dyDescent="0.25">
      <c r="A363" s="140"/>
      <c r="B363" s="239"/>
      <c r="C363" s="107" t="s">
        <v>646</v>
      </c>
      <c r="D363" s="107">
        <v>16</v>
      </c>
      <c r="E363" s="100">
        <v>20</v>
      </c>
      <c r="F363" s="94">
        <f>SUM(F343:F362)</f>
        <v>20</v>
      </c>
      <c r="G363" s="94">
        <f>SUM(G343:G362)</f>
        <v>0</v>
      </c>
      <c r="H363" s="94">
        <f>SUM(H343:H362)</f>
        <v>20</v>
      </c>
      <c r="I363" s="94"/>
      <c r="J363" s="94"/>
    </row>
    <row r="364" spans="1:10" s="92" customFormat="1" ht="31.5" customHeight="1" x14ac:dyDescent="0.25">
      <c r="A364" s="140"/>
      <c r="B364" s="94"/>
      <c r="C364" s="94" t="s">
        <v>908</v>
      </c>
      <c r="D364" s="107">
        <v>102</v>
      </c>
      <c r="E364" s="107">
        <f>+F364</f>
        <v>162</v>
      </c>
      <c r="F364" s="107">
        <f>+G364+H364</f>
        <v>162</v>
      </c>
      <c r="G364" s="107">
        <f>+G363+G342+G318+G290+G279+G270+G259+G253+G206+G197</f>
        <v>1</v>
      </c>
      <c r="H364" s="107">
        <f>+H363+H342+H318+H290+H279+H270+H259+H253+H206+H197</f>
        <v>161</v>
      </c>
      <c r="I364" s="107"/>
      <c r="J364" s="107"/>
    </row>
    <row r="365" spans="1:10" s="92" customFormat="1" ht="19.5" customHeight="1" x14ac:dyDescent="0.25">
      <c r="A365" s="140">
        <f t="shared" si="16"/>
        <v>1</v>
      </c>
      <c r="B365" s="237" t="s">
        <v>224</v>
      </c>
      <c r="C365" s="217" t="s">
        <v>54</v>
      </c>
      <c r="D365" s="99" t="s">
        <v>55</v>
      </c>
      <c r="E365" s="119" t="s">
        <v>912</v>
      </c>
      <c r="F365" s="94">
        <f>+G365+H365</f>
        <v>1</v>
      </c>
      <c r="G365" s="99"/>
      <c r="H365" s="99">
        <v>1</v>
      </c>
      <c r="I365" s="99"/>
      <c r="J365" s="99"/>
    </row>
    <row r="366" spans="1:10" s="92" customFormat="1" ht="19.5" customHeight="1" x14ac:dyDescent="0.25">
      <c r="A366" s="140">
        <f t="shared" si="16"/>
        <v>2</v>
      </c>
      <c r="B366" s="238"/>
      <c r="C366" s="226"/>
      <c r="D366" s="99" t="s">
        <v>57</v>
      </c>
      <c r="E366" s="119" t="s">
        <v>58</v>
      </c>
      <c r="F366" s="94">
        <f>+G366+H366</f>
        <v>1</v>
      </c>
      <c r="G366" s="99"/>
      <c r="H366" s="99">
        <v>1</v>
      </c>
      <c r="I366" s="99"/>
      <c r="J366" s="99"/>
    </row>
    <row r="367" spans="1:10" s="92" customFormat="1" ht="19.5" customHeight="1" x14ac:dyDescent="0.25">
      <c r="A367" s="140">
        <f t="shared" si="16"/>
        <v>3</v>
      </c>
      <c r="B367" s="238"/>
      <c r="C367" s="226"/>
      <c r="D367" s="99" t="s">
        <v>59</v>
      </c>
      <c r="E367" s="119" t="s">
        <v>60</v>
      </c>
      <c r="F367" s="94">
        <f>+G367+H367</f>
        <v>1</v>
      </c>
      <c r="G367" s="99"/>
      <c r="H367" s="99">
        <v>1</v>
      </c>
      <c r="I367" s="99"/>
      <c r="J367" s="99"/>
    </row>
    <row r="368" spans="1:10" s="92" customFormat="1" ht="19.5" customHeight="1" x14ac:dyDescent="0.25">
      <c r="A368" s="140">
        <f t="shared" si="16"/>
        <v>4</v>
      </c>
      <c r="B368" s="238"/>
      <c r="C368" s="218"/>
      <c r="D368" s="99" t="s">
        <v>61</v>
      </c>
      <c r="E368" s="119" t="s">
        <v>62</v>
      </c>
      <c r="F368" s="94">
        <f>+G368+H368</f>
        <v>1</v>
      </c>
      <c r="G368" s="99"/>
      <c r="H368" s="99">
        <v>1</v>
      </c>
      <c r="I368" s="99"/>
      <c r="J368" s="99"/>
    </row>
    <row r="369" spans="1:10" s="92" customFormat="1" ht="19.5" customHeight="1" x14ac:dyDescent="0.25">
      <c r="A369" s="140"/>
      <c r="B369" s="238"/>
      <c r="C369" s="109" t="s">
        <v>63</v>
      </c>
      <c r="D369" s="107">
        <v>4</v>
      </c>
      <c r="E369" s="107">
        <f>+F369</f>
        <v>4</v>
      </c>
      <c r="F369" s="107">
        <f>SUM(F365:F368)</f>
        <v>4</v>
      </c>
      <c r="G369" s="107">
        <f>SUM(G365:G368)</f>
        <v>0</v>
      </c>
      <c r="H369" s="107">
        <f>SUM(H365:H368)</f>
        <v>4</v>
      </c>
      <c r="I369" s="99"/>
      <c r="J369" s="99"/>
    </row>
    <row r="370" spans="1:10" s="92" customFormat="1" ht="19.5" customHeight="1" x14ac:dyDescent="0.25">
      <c r="A370" s="140">
        <f t="shared" si="16"/>
        <v>1</v>
      </c>
      <c r="B370" s="238"/>
      <c r="C370" s="217" t="s">
        <v>64</v>
      </c>
      <c r="D370" s="99" t="s">
        <v>65</v>
      </c>
      <c r="E370" s="119" t="s">
        <v>66</v>
      </c>
      <c r="F370" s="94">
        <f t="shared" ref="F370:F374" si="17">+G370+H370</f>
        <v>1</v>
      </c>
      <c r="G370" s="99"/>
      <c r="H370" s="99">
        <v>1</v>
      </c>
      <c r="I370" s="99"/>
      <c r="J370" s="99"/>
    </row>
    <row r="371" spans="1:10" s="92" customFormat="1" ht="19.5" customHeight="1" x14ac:dyDescent="0.25">
      <c r="A371" s="140">
        <f t="shared" si="16"/>
        <v>2</v>
      </c>
      <c r="B371" s="238"/>
      <c r="C371" s="226"/>
      <c r="D371" s="99" t="s">
        <v>67</v>
      </c>
      <c r="E371" s="99" t="s">
        <v>68</v>
      </c>
      <c r="F371" s="94">
        <f t="shared" si="17"/>
        <v>1</v>
      </c>
      <c r="G371" s="99">
        <v>1</v>
      </c>
      <c r="H371" s="99"/>
      <c r="I371" s="99"/>
      <c r="J371" s="99"/>
    </row>
    <row r="372" spans="1:10" s="92" customFormat="1" ht="19.5" customHeight="1" x14ac:dyDescent="0.25">
      <c r="A372" s="140">
        <f t="shared" si="16"/>
        <v>3</v>
      </c>
      <c r="B372" s="238"/>
      <c r="C372" s="226"/>
      <c r="D372" s="227" t="s">
        <v>69</v>
      </c>
      <c r="E372" s="99" t="s">
        <v>70</v>
      </c>
      <c r="F372" s="94">
        <f t="shared" si="17"/>
        <v>1</v>
      </c>
      <c r="G372" s="99"/>
      <c r="H372" s="99">
        <v>1</v>
      </c>
      <c r="I372" s="99"/>
      <c r="J372" s="99"/>
    </row>
    <row r="373" spans="1:10" s="92" customFormat="1" ht="19.5" customHeight="1" x14ac:dyDescent="0.25">
      <c r="A373" s="140">
        <f t="shared" si="16"/>
        <v>4</v>
      </c>
      <c r="B373" s="238"/>
      <c r="C373" s="226"/>
      <c r="D373" s="227"/>
      <c r="E373" s="99" t="s">
        <v>71</v>
      </c>
      <c r="F373" s="94">
        <f t="shared" si="17"/>
        <v>1</v>
      </c>
      <c r="G373" s="99"/>
      <c r="H373" s="99">
        <v>1</v>
      </c>
      <c r="I373" s="99"/>
      <c r="J373" s="99"/>
    </row>
    <row r="374" spans="1:10" s="92" customFormat="1" ht="19.5" customHeight="1" x14ac:dyDescent="0.25">
      <c r="A374" s="140">
        <f t="shared" si="16"/>
        <v>5</v>
      </c>
      <c r="B374" s="238"/>
      <c r="C374" s="226"/>
      <c r="D374" s="99" t="s">
        <v>72</v>
      </c>
      <c r="E374" s="99" t="s">
        <v>73</v>
      </c>
      <c r="F374" s="94">
        <f t="shared" si="17"/>
        <v>1</v>
      </c>
      <c r="G374" s="99"/>
      <c r="H374" s="99">
        <v>1</v>
      </c>
      <c r="I374" s="99"/>
      <c r="J374" s="99"/>
    </row>
    <row r="375" spans="1:10" s="92" customFormat="1" ht="19.5" customHeight="1" x14ac:dyDescent="0.25">
      <c r="A375" s="140">
        <f t="shared" si="16"/>
        <v>6</v>
      </c>
      <c r="B375" s="238"/>
      <c r="C375" s="218"/>
      <c r="D375" s="99" t="s">
        <v>74</v>
      </c>
      <c r="E375" s="119" t="s">
        <v>75</v>
      </c>
      <c r="F375" s="94">
        <v>1</v>
      </c>
      <c r="G375" s="99">
        <v>1</v>
      </c>
      <c r="H375" s="99"/>
      <c r="I375" s="99"/>
      <c r="J375" s="99"/>
    </row>
    <row r="376" spans="1:10" s="92" customFormat="1" ht="19.5" customHeight="1" x14ac:dyDescent="0.25">
      <c r="A376" s="140"/>
      <c r="B376" s="238"/>
      <c r="C376" s="94" t="s">
        <v>63</v>
      </c>
      <c r="D376" s="94">
        <v>5</v>
      </c>
      <c r="E376" s="94">
        <f>+F376</f>
        <v>6</v>
      </c>
      <c r="F376" s="94">
        <f>SUM(F370:F375)</f>
        <v>6</v>
      </c>
      <c r="G376" s="94">
        <f>SUM(G370:G375)</f>
        <v>2</v>
      </c>
      <c r="H376" s="94">
        <f>SUM(H370:H375)</f>
        <v>4</v>
      </c>
      <c r="I376" s="99"/>
      <c r="J376" s="99"/>
    </row>
    <row r="377" spans="1:10" s="92" customFormat="1" ht="19.5" customHeight="1" x14ac:dyDescent="0.25">
      <c r="A377" s="140">
        <f t="shared" si="16"/>
        <v>1</v>
      </c>
      <c r="B377" s="238"/>
      <c r="C377" s="221" t="s">
        <v>76</v>
      </c>
      <c r="D377" s="220" t="s">
        <v>77</v>
      </c>
      <c r="E377" s="95" t="s">
        <v>78</v>
      </c>
      <c r="F377" s="94">
        <f t="shared" ref="F377:F442" si="18">+G377+H377</f>
        <v>1</v>
      </c>
      <c r="G377" s="95">
        <v>1</v>
      </c>
      <c r="H377" s="95"/>
      <c r="I377" s="99"/>
      <c r="J377" s="99"/>
    </row>
    <row r="378" spans="1:10" s="92" customFormat="1" ht="19.5" customHeight="1" x14ac:dyDescent="0.25">
      <c r="A378" s="140">
        <f t="shared" si="16"/>
        <v>2</v>
      </c>
      <c r="B378" s="238"/>
      <c r="C378" s="222"/>
      <c r="D378" s="220"/>
      <c r="E378" s="95" t="s">
        <v>79</v>
      </c>
      <c r="F378" s="94">
        <f t="shared" si="18"/>
        <v>1</v>
      </c>
      <c r="G378" s="95">
        <v>1</v>
      </c>
      <c r="H378" s="95"/>
      <c r="I378" s="99"/>
      <c r="J378" s="99"/>
    </row>
    <row r="379" spans="1:10" s="92" customFormat="1" ht="19.5" customHeight="1" x14ac:dyDescent="0.25">
      <c r="A379" s="140">
        <f t="shared" si="16"/>
        <v>3</v>
      </c>
      <c r="B379" s="238"/>
      <c r="C379" s="222"/>
      <c r="D379" s="220"/>
      <c r="E379" s="95" t="s">
        <v>80</v>
      </c>
      <c r="F379" s="94">
        <f t="shared" si="18"/>
        <v>1</v>
      </c>
      <c r="G379" s="95">
        <v>1</v>
      </c>
      <c r="H379" s="95"/>
      <c r="I379" s="99"/>
      <c r="J379" s="99"/>
    </row>
    <row r="380" spans="1:10" s="92" customFormat="1" ht="19.5" customHeight="1" x14ac:dyDescent="0.25">
      <c r="A380" s="140">
        <f t="shared" si="16"/>
        <v>4</v>
      </c>
      <c r="B380" s="238"/>
      <c r="C380" s="222"/>
      <c r="D380" s="95" t="s">
        <v>81</v>
      </c>
      <c r="E380" s="95" t="s">
        <v>82</v>
      </c>
      <c r="F380" s="94">
        <f t="shared" si="18"/>
        <v>1</v>
      </c>
      <c r="G380" s="95">
        <v>1</v>
      </c>
      <c r="H380" s="95"/>
      <c r="I380" s="99"/>
      <c r="J380" s="99"/>
    </row>
    <row r="381" spans="1:10" s="92" customFormat="1" ht="19.5" customHeight="1" x14ac:dyDescent="0.25">
      <c r="A381" s="140">
        <f t="shared" si="16"/>
        <v>5</v>
      </c>
      <c r="B381" s="238"/>
      <c r="C381" s="222"/>
      <c r="D381" s="95" t="s">
        <v>83</v>
      </c>
      <c r="E381" s="95" t="s">
        <v>84</v>
      </c>
      <c r="F381" s="94">
        <f t="shared" si="18"/>
        <v>1</v>
      </c>
      <c r="G381" s="95">
        <v>1</v>
      </c>
      <c r="H381" s="95"/>
      <c r="I381" s="99"/>
      <c r="J381" s="99"/>
    </row>
    <row r="382" spans="1:10" s="92" customFormat="1" ht="19.5" customHeight="1" x14ac:dyDescent="0.25">
      <c r="A382" s="140">
        <f t="shared" si="16"/>
        <v>6</v>
      </c>
      <c r="B382" s="238"/>
      <c r="C382" s="222"/>
      <c r="D382" s="95" t="s">
        <v>85</v>
      </c>
      <c r="E382" s="95" t="s">
        <v>86</v>
      </c>
      <c r="F382" s="94">
        <f t="shared" si="18"/>
        <v>1</v>
      </c>
      <c r="G382" s="95">
        <v>1</v>
      </c>
      <c r="H382" s="95"/>
      <c r="I382" s="99"/>
      <c r="J382" s="99"/>
    </row>
    <row r="383" spans="1:10" s="92" customFormat="1" ht="19.5" customHeight="1" x14ac:dyDescent="0.25">
      <c r="A383" s="140">
        <f t="shared" si="16"/>
        <v>7</v>
      </c>
      <c r="B383" s="238"/>
      <c r="C383" s="222"/>
      <c r="D383" s="221" t="s">
        <v>87</v>
      </c>
      <c r="E383" s="95" t="s">
        <v>88</v>
      </c>
      <c r="F383" s="94">
        <f t="shared" si="18"/>
        <v>1</v>
      </c>
      <c r="G383" s="95">
        <v>1</v>
      </c>
      <c r="H383" s="95"/>
      <c r="I383" s="99"/>
      <c r="J383" s="99"/>
    </row>
    <row r="384" spans="1:10" s="92" customFormat="1" ht="19.5" customHeight="1" x14ac:dyDescent="0.25">
      <c r="A384" s="140">
        <f t="shared" si="16"/>
        <v>8</v>
      </c>
      <c r="B384" s="238"/>
      <c r="C384" s="222"/>
      <c r="D384" s="222"/>
      <c r="E384" s="95" t="s">
        <v>89</v>
      </c>
      <c r="F384" s="94">
        <f t="shared" si="18"/>
        <v>1</v>
      </c>
      <c r="G384" s="95">
        <v>1</v>
      </c>
      <c r="H384" s="95"/>
      <c r="I384" s="99"/>
      <c r="J384" s="99"/>
    </row>
    <row r="385" spans="1:10" s="92" customFormat="1" ht="19.5" customHeight="1" x14ac:dyDescent="0.25">
      <c r="A385" s="140">
        <f t="shared" si="16"/>
        <v>9</v>
      </c>
      <c r="B385" s="238"/>
      <c r="C385" s="222"/>
      <c r="D385" s="222"/>
      <c r="E385" s="95" t="s">
        <v>90</v>
      </c>
      <c r="F385" s="94">
        <f t="shared" si="18"/>
        <v>1</v>
      </c>
      <c r="G385" s="101">
        <v>1</v>
      </c>
      <c r="H385" s="101"/>
      <c r="I385" s="99"/>
      <c r="J385" s="99"/>
    </row>
    <row r="386" spans="1:10" s="92" customFormat="1" ht="19.5" customHeight="1" x14ac:dyDescent="0.25">
      <c r="A386" s="140">
        <f t="shared" si="16"/>
        <v>10</v>
      </c>
      <c r="B386" s="238"/>
      <c r="C386" s="222"/>
      <c r="D386" s="222"/>
      <c r="E386" s="95" t="s">
        <v>91</v>
      </c>
      <c r="F386" s="94">
        <f t="shared" si="18"/>
        <v>1</v>
      </c>
      <c r="G386" s="95"/>
      <c r="H386" s="95">
        <v>1</v>
      </c>
      <c r="I386" s="99"/>
      <c r="J386" s="99"/>
    </row>
    <row r="387" spans="1:10" s="92" customFormat="1" ht="19.5" customHeight="1" x14ac:dyDescent="0.25">
      <c r="A387" s="140">
        <f t="shared" si="16"/>
        <v>11</v>
      </c>
      <c r="B387" s="238"/>
      <c r="C387" s="222"/>
      <c r="D387" s="222"/>
      <c r="E387" s="95" t="s">
        <v>92</v>
      </c>
      <c r="F387" s="94">
        <f t="shared" si="18"/>
        <v>1</v>
      </c>
      <c r="G387" s="95"/>
      <c r="H387" s="95">
        <v>1</v>
      </c>
      <c r="I387" s="99"/>
      <c r="J387" s="99"/>
    </row>
    <row r="388" spans="1:10" s="92" customFormat="1" ht="19.5" customHeight="1" x14ac:dyDescent="0.25">
      <c r="A388" s="140">
        <f t="shared" si="16"/>
        <v>12</v>
      </c>
      <c r="B388" s="238"/>
      <c r="C388" s="222"/>
      <c r="D388" s="222"/>
      <c r="E388" s="95" t="s">
        <v>93</v>
      </c>
      <c r="F388" s="94">
        <f t="shared" si="18"/>
        <v>1</v>
      </c>
      <c r="G388" s="95"/>
      <c r="H388" s="95">
        <v>1</v>
      </c>
      <c r="I388" s="99"/>
      <c r="J388" s="99"/>
    </row>
    <row r="389" spans="1:10" s="92" customFormat="1" ht="19.5" customHeight="1" x14ac:dyDescent="0.25">
      <c r="A389" s="140">
        <f t="shared" si="16"/>
        <v>13</v>
      </c>
      <c r="B389" s="238"/>
      <c r="C389" s="222"/>
      <c r="D389" s="222"/>
      <c r="E389" s="95" t="s">
        <v>94</v>
      </c>
      <c r="F389" s="94">
        <f t="shared" si="18"/>
        <v>1</v>
      </c>
      <c r="G389" s="95"/>
      <c r="H389" s="95">
        <v>1</v>
      </c>
      <c r="I389" s="99"/>
      <c r="J389" s="99"/>
    </row>
    <row r="390" spans="1:10" s="92" customFormat="1" ht="19.5" customHeight="1" x14ac:dyDescent="0.25">
      <c r="A390" s="140">
        <f t="shared" si="16"/>
        <v>14</v>
      </c>
      <c r="B390" s="238"/>
      <c r="C390" s="222"/>
      <c r="D390" s="222"/>
      <c r="E390" s="95" t="s">
        <v>95</v>
      </c>
      <c r="F390" s="94">
        <f t="shared" si="18"/>
        <v>1</v>
      </c>
      <c r="G390" s="95">
        <v>1</v>
      </c>
      <c r="H390" s="95"/>
      <c r="I390" s="99"/>
      <c r="J390" s="99"/>
    </row>
    <row r="391" spans="1:10" s="92" customFormat="1" ht="19.5" customHeight="1" x14ac:dyDescent="0.25">
      <c r="A391" s="140">
        <f t="shared" si="16"/>
        <v>15</v>
      </c>
      <c r="B391" s="238"/>
      <c r="C391" s="222"/>
      <c r="D391" s="223"/>
      <c r="E391" s="95" t="s">
        <v>324</v>
      </c>
      <c r="F391" s="94">
        <v>1</v>
      </c>
      <c r="G391" s="95">
        <v>1</v>
      </c>
      <c r="H391" s="95"/>
      <c r="I391" s="99"/>
      <c r="J391" s="99"/>
    </row>
    <row r="392" spans="1:10" s="92" customFormat="1" ht="19.5" customHeight="1" x14ac:dyDescent="0.25">
      <c r="A392" s="140">
        <f t="shared" si="16"/>
        <v>16</v>
      </c>
      <c r="B392" s="238"/>
      <c r="C392" s="222"/>
      <c r="D392" s="217" t="s">
        <v>96</v>
      </c>
      <c r="E392" s="95" t="s">
        <v>97</v>
      </c>
      <c r="F392" s="94">
        <f t="shared" si="18"/>
        <v>1</v>
      </c>
      <c r="G392" s="95">
        <v>1</v>
      </c>
      <c r="H392" s="101"/>
      <c r="I392" s="99"/>
      <c r="J392" s="99"/>
    </row>
    <row r="393" spans="1:10" s="92" customFormat="1" ht="19.5" customHeight="1" x14ac:dyDescent="0.25">
      <c r="A393" s="140">
        <f t="shared" si="16"/>
        <v>17</v>
      </c>
      <c r="B393" s="238"/>
      <c r="C393" s="222"/>
      <c r="D393" s="226"/>
      <c r="E393" s="95" t="s">
        <v>98</v>
      </c>
      <c r="F393" s="94">
        <f t="shared" si="18"/>
        <v>1</v>
      </c>
      <c r="G393" s="95">
        <v>1</v>
      </c>
      <c r="H393" s="101"/>
      <c r="I393" s="99"/>
      <c r="J393" s="99"/>
    </row>
    <row r="394" spans="1:10" s="92" customFormat="1" ht="19.5" customHeight="1" x14ac:dyDescent="0.25">
      <c r="A394" s="140">
        <f t="shared" si="16"/>
        <v>18</v>
      </c>
      <c r="B394" s="238"/>
      <c r="C394" s="222"/>
      <c r="D394" s="226"/>
      <c r="E394" s="95" t="s">
        <v>99</v>
      </c>
      <c r="F394" s="94">
        <f t="shared" si="18"/>
        <v>1</v>
      </c>
      <c r="G394" s="95">
        <v>1</v>
      </c>
      <c r="H394" s="101"/>
      <c r="I394" s="99"/>
      <c r="J394" s="99"/>
    </row>
    <row r="395" spans="1:10" s="92" customFormat="1" ht="19.5" customHeight="1" x14ac:dyDescent="0.25">
      <c r="A395" s="140">
        <f t="shared" si="16"/>
        <v>19</v>
      </c>
      <c r="B395" s="238"/>
      <c r="C395" s="222"/>
      <c r="D395" s="226"/>
      <c r="E395" s="118" t="s">
        <v>100</v>
      </c>
      <c r="F395" s="94">
        <f t="shared" si="18"/>
        <v>1</v>
      </c>
      <c r="G395" s="95"/>
      <c r="H395" s="101">
        <v>1</v>
      </c>
      <c r="I395" s="99"/>
      <c r="J395" s="99"/>
    </row>
    <row r="396" spans="1:10" s="92" customFormat="1" ht="19.5" customHeight="1" x14ac:dyDescent="0.25">
      <c r="A396" s="140">
        <f t="shared" si="16"/>
        <v>20</v>
      </c>
      <c r="B396" s="238"/>
      <c r="C396" s="222"/>
      <c r="D396" s="226"/>
      <c r="E396" s="95" t="s">
        <v>101</v>
      </c>
      <c r="F396" s="94">
        <f t="shared" si="18"/>
        <v>1</v>
      </c>
      <c r="G396" s="95">
        <v>1</v>
      </c>
      <c r="H396" s="101"/>
      <c r="I396" s="99"/>
      <c r="J396" s="99"/>
    </row>
    <row r="397" spans="1:10" s="92" customFormat="1" ht="19.5" customHeight="1" x14ac:dyDescent="0.25">
      <c r="A397" s="140">
        <f t="shared" ref="A397:A460" si="19">+A396+1</f>
        <v>21</v>
      </c>
      <c r="B397" s="238"/>
      <c r="C397" s="222"/>
      <c r="D397" s="226"/>
      <c r="E397" s="95" t="s">
        <v>102</v>
      </c>
      <c r="F397" s="94">
        <f t="shared" si="18"/>
        <v>1</v>
      </c>
      <c r="G397" s="95">
        <v>1</v>
      </c>
      <c r="H397" s="101"/>
      <c r="I397" s="99"/>
      <c r="J397" s="99"/>
    </row>
    <row r="398" spans="1:10" s="92" customFormat="1" ht="19.5" customHeight="1" x14ac:dyDescent="0.25">
      <c r="A398" s="140">
        <f t="shared" si="19"/>
        <v>22</v>
      </c>
      <c r="B398" s="238"/>
      <c r="C398" s="222"/>
      <c r="D398" s="226"/>
      <c r="E398" s="95" t="s">
        <v>349</v>
      </c>
      <c r="F398" s="94">
        <v>1</v>
      </c>
      <c r="G398" s="95">
        <v>1</v>
      </c>
      <c r="H398" s="101"/>
      <c r="I398" s="99"/>
      <c r="J398" s="99"/>
    </row>
    <row r="399" spans="1:10" s="92" customFormat="1" ht="19.5" customHeight="1" x14ac:dyDescent="0.25">
      <c r="A399" s="140">
        <f t="shared" si="19"/>
        <v>23</v>
      </c>
      <c r="B399" s="238"/>
      <c r="C399" s="222"/>
      <c r="D399" s="226"/>
      <c r="E399" s="95" t="s">
        <v>103</v>
      </c>
      <c r="F399" s="94">
        <f t="shared" si="18"/>
        <v>1</v>
      </c>
      <c r="G399" s="95">
        <v>1</v>
      </c>
      <c r="H399" s="101"/>
      <c r="I399" s="99"/>
      <c r="J399" s="99"/>
    </row>
    <row r="400" spans="1:10" s="92" customFormat="1" ht="19.5" customHeight="1" x14ac:dyDescent="0.25">
      <c r="A400" s="140">
        <f t="shared" si="19"/>
        <v>24</v>
      </c>
      <c r="B400" s="238"/>
      <c r="C400" s="222"/>
      <c r="D400" s="226"/>
      <c r="E400" s="95" t="s">
        <v>104</v>
      </c>
      <c r="F400" s="94">
        <f t="shared" si="18"/>
        <v>1</v>
      </c>
      <c r="G400" s="95">
        <v>1</v>
      </c>
      <c r="H400" s="101"/>
      <c r="I400" s="99"/>
      <c r="J400" s="99"/>
    </row>
    <row r="401" spans="1:10" s="92" customFormat="1" ht="19.5" customHeight="1" x14ac:dyDescent="0.25">
      <c r="A401" s="140">
        <f t="shared" si="19"/>
        <v>25</v>
      </c>
      <c r="B401" s="238"/>
      <c r="C401" s="222"/>
      <c r="D401" s="226"/>
      <c r="E401" s="95" t="s">
        <v>105</v>
      </c>
      <c r="F401" s="94">
        <f t="shared" si="18"/>
        <v>1</v>
      </c>
      <c r="G401" s="95">
        <v>1</v>
      </c>
      <c r="H401" s="101"/>
      <c r="I401" s="99"/>
      <c r="J401" s="99"/>
    </row>
    <row r="402" spans="1:10" s="92" customFormat="1" ht="19.5" customHeight="1" x14ac:dyDescent="0.25">
      <c r="A402" s="140">
        <f t="shared" si="19"/>
        <v>26</v>
      </c>
      <c r="B402" s="238"/>
      <c r="C402" s="222"/>
      <c r="D402" s="218"/>
      <c r="E402" s="118" t="s">
        <v>106</v>
      </c>
      <c r="F402" s="94">
        <f t="shared" si="18"/>
        <v>1</v>
      </c>
      <c r="G402" s="95">
        <v>1</v>
      </c>
      <c r="H402" s="101"/>
      <c r="I402" s="99"/>
      <c r="J402" s="99"/>
    </row>
    <row r="403" spans="1:10" s="92" customFormat="1" ht="19.5" customHeight="1" x14ac:dyDescent="0.25">
      <c r="A403" s="140">
        <f t="shared" si="19"/>
        <v>27</v>
      </c>
      <c r="B403" s="238"/>
      <c r="C403" s="222"/>
      <c r="D403" s="258" t="s">
        <v>107</v>
      </c>
      <c r="E403" s="95" t="s">
        <v>108</v>
      </c>
      <c r="F403" s="94">
        <f t="shared" si="18"/>
        <v>1</v>
      </c>
      <c r="G403" s="101">
        <v>1</v>
      </c>
      <c r="H403" s="101"/>
      <c r="I403" s="99"/>
      <c r="J403" s="99"/>
    </row>
    <row r="404" spans="1:10" s="92" customFormat="1" ht="19.5" customHeight="1" x14ac:dyDescent="0.25">
      <c r="A404" s="140">
        <f t="shared" si="19"/>
        <v>28</v>
      </c>
      <c r="B404" s="238"/>
      <c r="C404" s="222"/>
      <c r="D404" s="258"/>
      <c r="E404" s="95" t="s">
        <v>109</v>
      </c>
      <c r="F404" s="94">
        <f t="shared" si="18"/>
        <v>1</v>
      </c>
      <c r="G404" s="101"/>
      <c r="H404" s="101">
        <v>1</v>
      </c>
      <c r="I404" s="99"/>
      <c r="J404" s="99"/>
    </row>
    <row r="405" spans="1:10" s="92" customFormat="1" ht="19.5" customHeight="1" x14ac:dyDescent="0.25">
      <c r="A405" s="140">
        <f t="shared" si="19"/>
        <v>29</v>
      </c>
      <c r="B405" s="238"/>
      <c r="C405" s="222"/>
      <c r="D405" s="258"/>
      <c r="E405" s="101" t="s">
        <v>913</v>
      </c>
      <c r="F405" s="94">
        <f t="shared" si="18"/>
        <v>1</v>
      </c>
      <c r="G405" s="95">
        <v>1</v>
      </c>
      <c r="H405" s="101"/>
      <c r="I405" s="99"/>
      <c r="J405" s="99"/>
    </row>
    <row r="406" spans="1:10" s="92" customFormat="1" ht="19.5" customHeight="1" x14ac:dyDescent="0.25">
      <c r="A406" s="140">
        <f t="shared" si="19"/>
        <v>30</v>
      </c>
      <c r="B406" s="238"/>
      <c r="C406" s="222"/>
      <c r="D406" s="258"/>
      <c r="E406" s="95" t="s">
        <v>110</v>
      </c>
      <c r="F406" s="94">
        <f t="shared" si="18"/>
        <v>1</v>
      </c>
      <c r="G406" s="101">
        <v>1</v>
      </c>
      <c r="H406" s="101"/>
      <c r="I406" s="99"/>
      <c r="J406" s="99"/>
    </row>
    <row r="407" spans="1:10" s="92" customFormat="1" ht="19.5" customHeight="1" x14ac:dyDescent="0.25">
      <c r="A407" s="140">
        <f t="shared" si="19"/>
        <v>31</v>
      </c>
      <c r="B407" s="238"/>
      <c r="C407" s="222"/>
      <c r="D407" s="258"/>
      <c r="E407" s="95" t="s">
        <v>111</v>
      </c>
      <c r="F407" s="94">
        <f t="shared" si="18"/>
        <v>1</v>
      </c>
      <c r="G407" s="101">
        <v>1</v>
      </c>
      <c r="H407" s="101"/>
      <c r="I407" s="99"/>
      <c r="J407" s="99"/>
    </row>
    <row r="408" spans="1:10" s="92" customFormat="1" ht="19.5" customHeight="1" x14ac:dyDescent="0.25">
      <c r="A408" s="140">
        <f t="shared" si="19"/>
        <v>32</v>
      </c>
      <c r="B408" s="238"/>
      <c r="C408" s="222"/>
      <c r="D408" s="227" t="s">
        <v>112</v>
      </c>
      <c r="E408" s="95" t="s">
        <v>113</v>
      </c>
      <c r="F408" s="94">
        <f t="shared" si="18"/>
        <v>1</v>
      </c>
      <c r="G408" s="101">
        <v>1</v>
      </c>
      <c r="H408" s="101"/>
      <c r="I408" s="99"/>
      <c r="J408" s="99"/>
    </row>
    <row r="409" spans="1:10" s="92" customFormat="1" ht="19.5" customHeight="1" x14ac:dyDescent="0.25">
      <c r="A409" s="140">
        <f t="shared" si="19"/>
        <v>33</v>
      </c>
      <c r="B409" s="238"/>
      <c r="C409" s="222"/>
      <c r="D409" s="227"/>
      <c r="E409" s="118" t="s">
        <v>114</v>
      </c>
      <c r="F409" s="94">
        <f t="shared" si="18"/>
        <v>1</v>
      </c>
      <c r="G409" s="101">
        <v>1</v>
      </c>
      <c r="H409" s="101"/>
      <c r="I409" s="99"/>
      <c r="J409" s="99"/>
    </row>
    <row r="410" spans="1:10" s="92" customFormat="1" ht="19.5" customHeight="1" x14ac:dyDescent="0.25">
      <c r="A410" s="140">
        <f t="shared" si="19"/>
        <v>34</v>
      </c>
      <c r="B410" s="238"/>
      <c r="C410" s="222"/>
      <c r="D410" s="227"/>
      <c r="E410" s="95" t="s">
        <v>115</v>
      </c>
      <c r="F410" s="94">
        <f t="shared" si="18"/>
        <v>1</v>
      </c>
      <c r="G410" s="101">
        <v>1</v>
      </c>
      <c r="H410" s="101"/>
      <c r="I410" s="99"/>
      <c r="J410" s="99"/>
    </row>
    <row r="411" spans="1:10" s="92" customFormat="1" ht="19.5" customHeight="1" x14ac:dyDescent="0.25">
      <c r="A411" s="140">
        <f t="shared" si="19"/>
        <v>35</v>
      </c>
      <c r="B411" s="238"/>
      <c r="C411" s="222"/>
      <c r="D411" s="227"/>
      <c r="E411" s="118" t="s">
        <v>116</v>
      </c>
      <c r="F411" s="94">
        <f t="shared" si="18"/>
        <v>1</v>
      </c>
      <c r="G411" s="95">
        <v>1</v>
      </c>
      <c r="H411" s="101"/>
      <c r="I411" s="99"/>
      <c r="J411" s="99"/>
    </row>
    <row r="412" spans="1:10" s="92" customFormat="1" ht="19.5" customHeight="1" x14ac:dyDescent="0.25">
      <c r="A412" s="140">
        <f t="shared" si="19"/>
        <v>36</v>
      </c>
      <c r="B412" s="238"/>
      <c r="C412" s="222"/>
      <c r="D412" s="227"/>
      <c r="E412" s="95" t="s">
        <v>117</v>
      </c>
      <c r="F412" s="94">
        <f t="shared" si="18"/>
        <v>1</v>
      </c>
      <c r="G412" s="95">
        <v>1</v>
      </c>
      <c r="H412" s="101"/>
      <c r="I412" s="99"/>
      <c r="J412" s="99"/>
    </row>
    <row r="413" spans="1:10" s="92" customFormat="1" ht="19.5" customHeight="1" x14ac:dyDescent="0.25">
      <c r="A413" s="140">
        <f t="shared" si="19"/>
        <v>37</v>
      </c>
      <c r="B413" s="238"/>
      <c r="C413" s="222"/>
      <c r="D413" s="227"/>
      <c r="E413" s="95" t="s">
        <v>118</v>
      </c>
      <c r="F413" s="94">
        <f t="shared" si="18"/>
        <v>1</v>
      </c>
      <c r="G413" s="95">
        <v>1</v>
      </c>
      <c r="H413" s="101"/>
      <c r="I413" s="99"/>
      <c r="J413" s="99"/>
    </row>
    <row r="414" spans="1:10" s="92" customFormat="1" ht="19.5" customHeight="1" x14ac:dyDescent="0.25">
      <c r="A414" s="140">
        <f t="shared" si="19"/>
        <v>38</v>
      </c>
      <c r="B414" s="238"/>
      <c r="C414" s="222"/>
      <c r="D414" s="227"/>
      <c r="E414" s="95" t="s">
        <v>914</v>
      </c>
      <c r="F414" s="94">
        <f t="shared" si="18"/>
        <v>1</v>
      </c>
      <c r="G414" s="95">
        <v>1</v>
      </c>
      <c r="H414" s="101"/>
      <c r="I414" s="99"/>
      <c r="J414" s="99"/>
    </row>
    <row r="415" spans="1:10" s="92" customFormat="1" ht="19.5" customHeight="1" x14ac:dyDescent="0.25">
      <c r="A415" s="140">
        <f t="shared" si="19"/>
        <v>39</v>
      </c>
      <c r="B415" s="238"/>
      <c r="C415" s="222"/>
      <c r="D415" s="227"/>
      <c r="E415" s="118" t="s">
        <v>915</v>
      </c>
      <c r="F415" s="94">
        <f t="shared" si="18"/>
        <v>1</v>
      </c>
      <c r="G415" s="95">
        <v>1</v>
      </c>
      <c r="H415" s="101"/>
      <c r="I415" s="99"/>
      <c r="J415" s="99"/>
    </row>
    <row r="416" spans="1:10" s="92" customFormat="1" ht="19.5" customHeight="1" x14ac:dyDescent="0.25">
      <c r="A416" s="140">
        <f t="shared" si="19"/>
        <v>40</v>
      </c>
      <c r="B416" s="238"/>
      <c r="C416" s="222"/>
      <c r="D416" s="99" t="s">
        <v>119</v>
      </c>
      <c r="E416" s="95" t="s">
        <v>120</v>
      </c>
      <c r="F416" s="94">
        <f t="shared" si="18"/>
        <v>1</v>
      </c>
      <c r="G416" s="95">
        <v>1</v>
      </c>
      <c r="H416" s="101"/>
      <c r="I416" s="99"/>
      <c r="J416" s="99"/>
    </row>
    <row r="417" spans="1:10" s="92" customFormat="1" ht="19.5" customHeight="1" x14ac:dyDescent="0.25">
      <c r="A417" s="140">
        <f t="shared" si="19"/>
        <v>41</v>
      </c>
      <c r="B417" s="238"/>
      <c r="C417" s="222"/>
      <c r="D417" s="268" t="s">
        <v>121</v>
      </c>
      <c r="E417" s="95" t="s">
        <v>1587</v>
      </c>
      <c r="F417" s="94">
        <v>1</v>
      </c>
      <c r="G417" s="95">
        <v>1</v>
      </c>
      <c r="H417" s="101"/>
      <c r="I417" s="99"/>
      <c r="J417" s="99"/>
    </row>
    <row r="418" spans="1:10" s="92" customFormat="1" ht="19.5" customHeight="1" x14ac:dyDescent="0.25">
      <c r="A418" s="140">
        <f t="shared" si="19"/>
        <v>42</v>
      </c>
      <c r="B418" s="238"/>
      <c r="C418" s="222"/>
      <c r="D418" s="269"/>
      <c r="E418" s="95" t="s">
        <v>122</v>
      </c>
      <c r="F418" s="94">
        <f t="shared" si="18"/>
        <v>1</v>
      </c>
      <c r="G418" s="101">
        <v>1</v>
      </c>
      <c r="H418" s="101"/>
      <c r="I418" s="99"/>
      <c r="J418" s="99"/>
    </row>
    <row r="419" spans="1:10" s="92" customFormat="1" ht="19.5" customHeight="1" x14ac:dyDescent="0.25">
      <c r="A419" s="140">
        <f t="shared" si="19"/>
        <v>43</v>
      </c>
      <c r="B419" s="238"/>
      <c r="C419" s="222"/>
      <c r="D419" s="270"/>
      <c r="E419" s="95" t="s">
        <v>123</v>
      </c>
      <c r="F419" s="94">
        <f t="shared" si="18"/>
        <v>1</v>
      </c>
      <c r="G419" s="101">
        <v>1</v>
      </c>
      <c r="H419" s="101"/>
      <c r="I419" s="99"/>
      <c r="J419" s="99"/>
    </row>
    <row r="420" spans="1:10" s="92" customFormat="1" ht="19.5" customHeight="1" x14ac:dyDescent="0.25">
      <c r="A420" s="140">
        <f t="shared" si="19"/>
        <v>44</v>
      </c>
      <c r="B420" s="238"/>
      <c r="C420" s="222"/>
      <c r="D420" s="99" t="s">
        <v>124</v>
      </c>
      <c r="E420" s="99" t="s">
        <v>125</v>
      </c>
      <c r="F420" s="94">
        <f t="shared" si="18"/>
        <v>1</v>
      </c>
      <c r="G420" s="95"/>
      <c r="H420" s="95">
        <v>1</v>
      </c>
      <c r="I420" s="99"/>
      <c r="J420" s="99"/>
    </row>
    <row r="421" spans="1:10" s="92" customFormat="1" ht="19.5" customHeight="1" x14ac:dyDescent="0.25">
      <c r="A421" s="140">
        <f t="shared" si="19"/>
        <v>45</v>
      </c>
      <c r="B421" s="238"/>
      <c r="C421" s="222"/>
      <c r="D421" s="220" t="s">
        <v>126</v>
      </c>
      <c r="E421" s="95" t="s">
        <v>127</v>
      </c>
      <c r="F421" s="94">
        <f t="shared" si="18"/>
        <v>1</v>
      </c>
      <c r="G421" s="95"/>
      <c r="H421" s="95">
        <v>1</v>
      </c>
      <c r="I421" s="99"/>
      <c r="J421" s="99"/>
    </row>
    <row r="422" spans="1:10" s="92" customFormat="1" ht="19.5" customHeight="1" x14ac:dyDescent="0.25">
      <c r="A422" s="140">
        <f t="shared" si="19"/>
        <v>46</v>
      </c>
      <c r="B422" s="238"/>
      <c r="C422" s="222"/>
      <c r="D422" s="220"/>
      <c r="E422" s="95" t="s">
        <v>128</v>
      </c>
      <c r="F422" s="94">
        <f t="shared" si="18"/>
        <v>1</v>
      </c>
      <c r="G422" s="95">
        <v>1</v>
      </c>
      <c r="H422" s="95"/>
      <c r="I422" s="99"/>
      <c r="J422" s="99"/>
    </row>
    <row r="423" spans="1:10" s="92" customFormat="1" ht="19.5" customHeight="1" x14ac:dyDescent="0.25">
      <c r="A423" s="140">
        <f t="shared" si="19"/>
        <v>47</v>
      </c>
      <c r="B423" s="238"/>
      <c r="C423" s="222"/>
      <c r="D423" s="220"/>
      <c r="E423" s="95" t="s">
        <v>129</v>
      </c>
      <c r="F423" s="94">
        <f t="shared" si="18"/>
        <v>1</v>
      </c>
      <c r="G423" s="95">
        <v>1</v>
      </c>
      <c r="H423" s="95"/>
      <c r="I423" s="99"/>
      <c r="J423" s="99"/>
    </row>
    <row r="424" spans="1:10" s="92" customFormat="1" ht="19.5" customHeight="1" x14ac:dyDescent="0.25">
      <c r="A424" s="140">
        <f t="shared" si="19"/>
        <v>48</v>
      </c>
      <c r="B424" s="238"/>
      <c r="C424" s="222"/>
      <c r="D424" s="220"/>
      <c r="E424" s="95" t="s">
        <v>916</v>
      </c>
      <c r="F424" s="94">
        <f t="shared" si="18"/>
        <v>1</v>
      </c>
      <c r="G424" s="95">
        <v>1</v>
      </c>
      <c r="H424" s="95"/>
      <c r="I424" s="99"/>
      <c r="J424" s="99"/>
    </row>
    <row r="425" spans="1:10" s="92" customFormat="1" ht="19.5" customHeight="1" x14ac:dyDescent="0.25">
      <c r="A425" s="140">
        <f t="shared" si="19"/>
        <v>49</v>
      </c>
      <c r="B425" s="238"/>
      <c r="C425" s="222"/>
      <c r="D425" s="220"/>
      <c r="E425" s="95" t="s">
        <v>130</v>
      </c>
      <c r="F425" s="94">
        <f t="shared" si="18"/>
        <v>1</v>
      </c>
      <c r="G425" s="95">
        <v>1</v>
      </c>
      <c r="H425" s="95"/>
      <c r="I425" s="99"/>
      <c r="J425" s="99"/>
    </row>
    <row r="426" spans="1:10" s="92" customFormat="1" ht="19.5" customHeight="1" x14ac:dyDescent="0.25">
      <c r="A426" s="140">
        <f t="shared" si="19"/>
        <v>50</v>
      </c>
      <c r="B426" s="238"/>
      <c r="C426" s="222"/>
      <c r="D426" s="220"/>
      <c r="E426" s="95" t="s">
        <v>131</v>
      </c>
      <c r="F426" s="94">
        <f t="shared" si="18"/>
        <v>1</v>
      </c>
      <c r="G426" s="95">
        <v>1</v>
      </c>
      <c r="H426" s="95"/>
      <c r="I426" s="99"/>
      <c r="J426" s="99"/>
    </row>
    <row r="427" spans="1:10" s="92" customFormat="1" ht="19.5" customHeight="1" x14ac:dyDescent="0.25">
      <c r="A427" s="140">
        <f t="shared" si="19"/>
        <v>51</v>
      </c>
      <c r="B427" s="238"/>
      <c r="C427" s="222"/>
      <c r="D427" s="220"/>
      <c r="E427" s="95" t="s">
        <v>132</v>
      </c>
      <c r="F427" s="94">
        <f t="shared" si="18"/>
        <v>1</v>
      </c>
      <c r="G427" s="95">
        <v>1</v>
      </c>
      <c r="H427" s="95"/>
      <c r="I427" s="99"/>
      <c r="J427" s="99"/>
    </row>
    <row r="428" spans="1:10" s="92" customFormat="1" ht="19.5" customHeight="1" x14ac:dyDescent="0.25">
      <c r="A428" s="140">
        <f t="shared" si="19"/>
        <v>52</v>
      </c>
      <c r="B428" s="238"/>
      <c r="C428" s="222"/>
      <c r="D428" s="220" t="s">
        <v>133</v>
      </c>
      <c r="E428" s="95" t="s">
        <v>134</v>
      </c>
      <c r="F428" s="94">
        <f t="shared" si="18"/>
        <v>1</v>
      </c>
      <c r="G428" s="95"/>
      <c r="H428" s="95">
        <v>1</v>
      </c>
      <c r="I428" s="99"/>
      <c r="J428" s="99"/>
    </row>
    <row r="429" spans="1:10" s="92" customFormat="1" ht="19.5" customHeight="1" x14ac:dyDescent="0.25">
      <c r="A429" s="140">
        <f t="shared" si="19"/>
        <v>53</v>
      </c>
      <c r="B429" s="238"/>
      <c r="C429" s="222"/>
      <c r="D429" s="220"/>
      <c r="E429" s="95" t="s">
        <v>135</v>
      </c>
      <c r="F429" s="94">
        <f t="shared" si="18"/>
        <v>1</v>
      </c>
      <c r="G429" s="95"/>
      <c r="H429" s="95">
        <v>1</v>
      </c>
      <c r="I429" s="99"/>
      <c r="J429" s="99"/>
    </row>
    <row r="430" spans="1:10" s="92" customFormat="1" ht="19.5" customHeight="1" x14ac:dyDescent="0.25">
      <c r="A430" s="140">
        <f t="shared" si="19"/>
        <v>54</v>
      </c>
      <c r="B430" s="238"/>
      <c r="C430" s="222"/>
      <c r="D430" s="267" t="s">
        <v>136</v>
      </c>
      <c r="E430" s="95" t="s">
        <v>137</v>
      </c>
      <c r="F430" s="94">
        <f t="shared" si="18"/>
        <v>1</v>
      </c>
      <c r="G430" s="95">
        <v>1</v>
      </c>
      <c r="H430" s="95"/>
      <c r="I430" s="99"/>
      <c r="J430" s="99"/>
    </row>
    <row r="431" spans="1:10" s="92" customFormat="1" ht="19.5" customHeight="1" x14ac:dyDescent="0.25">
      <c r="A431" s="140">
        <f t="shared" si="19"/>
        <v>55</v>
      </c>
      <c r="B431" s="238"/>
      <c r="C431" s="222"/>
      <c r="D431" s="267"/>
      <c r="E431" s="95" t="s">
        <v>138</v>
      </c>
      <c r="F431" s="94">
        <f t="shared" si="18"/>
        <v>1</v>
      </c>
      <c r="G431" s="95">
        <v>1</v>
      </c>
      <c r="H431" s="95"/>
      <c r="I431" s="99"/>
      <c r="J431" s="99"/>
    </row>
    <row r="432" spans="1:10" s="92" customFormat="1" ht="19.5" customHeight="1" x14ac:dyDescent="0.25">
      <c r="A432" s="140">
        <f t="shared" si="19"/>
        <v>56</v>
      </c>
      <c r="B432" s="238"/>
      <c r="C432" s="222"/>
      <c r="D432" s="267"/>
      <c r="E432" s="95" t="s">
        <v>139</v>
      </c>
      <c r="F432" s="94">
        <f t="shared" si="18"/>
        <v>1</v>
      </c>
      <c r="G432" s="95">
        <v>1</v>
      </c>
      <c r="H432" s="95"/>
      <c r="I432" s="99"/>
      <c r="J432" s="99"/>
    </row>
    <row r="433" spans="1:10" s="92" customFormat="1" ht="19.5" customHeight="1" x14ac:dyDescent="0.25">
      <c r="A433" s="140">
        <f t="shared" si="19"/>
        <v>57</v>
      </c>
      <c r="B433" s="238"/>
      <c r="C433" s="222"/>
      <c r="D433" s="220" t="s">
        <v>140</v>
      </c>
      <c r="E433" s="99" t="s">
        <v>141</v>
      </c>
      <c r="F433" s="94">
        <f t="shared" si="18"/>
        <v>1</v>
      </c>
      <c r="G433" s="95">
        <v>1</v>
      </c>
      <c r="H433" s="95"/>
      <c r="I433" s="99"/>
      <c r="J433" s="99"/>
    </row>
    <row r="434" spans="1:10" s="92" customFormat="1" ht="19.5" customHeight="1" x14ac:dyDescent="0.25">
      <c r="A434" s="140">
        <f t="shared" si="19"/>
        <v>58</v>
      </c>
      <c r="B434" s="238"/>
      <c r="C434" s="222"/>
      <c r="D434" s="220"/>
      <c r="E434" s="99" t="s">
        <v>142</v>
      </c>
      <c r="F434" s="94">
        <f t="shared" si="18"/>
        <v>1</v>
      </c>
      <c r="G434" s="95">
        <v>1</v>
      </c>
      <c r="H434" s="95"/>
      <c r="I434" s="99"/>
      <c r="J434" s="99"/>
    </row>
    <row r="435" spans="1:10" s="92" customFormat="1" ht="19.5" customHeight="1" x14ac:dyDescent="0.25">
      <c r="A435" s="140">
        <f t="shared" si="19"/>
        <v>59</v>
      </c>
      <c r="B435" s="238"/>
      <c r="C435" s="222"/>
      <c r="D435" s="220" t="s">
        <v>143</v>
      </c>
      <c r="E435" s="95" t="s">
        <v>917</v>
      </c>
      <c r="F435" s="94">
        <f t="shared" si="18"/>
        <v>1</v>
      </c>
      <c r="G435" s="117">
        <v>1</v>
      </c>
      <c r="H435" s="117"/>
      <c r="I435" s="99"/>
      <c r="J435" s="99"/>
    </row>
    <row r="436" spans="1:10" s="92" customFormat="1" ht="19.5" customHeight="1" x14ac:dyDescent="0.25">
      <c r="A436" s="140">
        <f t="shared" si="19"/>
        <v>60</v>
      </c>
      <c r="B436" s="238"/>
      <c r="C436" s="222"/>
      <c r="D436" s="220"/>
      <c r="E436" s="95" t="s">
        <v>144</v>
      </c>
      <c r="F436" s="94">
        <f t="shared" si="18"/>
        <v>1</v>
      </c>
      <c r="G436" s="117"/>
      <c r="H436" s="117">
        <v>1</v>
      </c>
      <c r="I436" s="99"/>
      <c r="J436" s="99"/>
    </row>
    <row r="437" spans="1:10" s="92" customFormat="1" ht="19.5" customHeight="1" x14ac:dyDescent="0.25">
      <c r="A437" s="140">
        <f t="shared" si="19"/>
        <v>61</v>
      </c>
      <c r="B437" s="238"/>
      <c r="C437" s="222"/>
      <c r="D437" s="220"/>
      <c r="E437" s="95" t="s">
        <v>145</v>
      </c>
      <c r="F437" s="94">
        <f t="shared" si="18"/>
        <v>1</v>
      </c>
      <c r="G437" s="117"/>
      <c r="H437" s="117">
        <v>1</v>
      </c>
      <c r="I437" s="99"/>
      <c r="J437" s="99"/>
    </row>
    <row r="438" spans="1:10" s="92" customFormat="1" ht="19.5" customHeight="1" x14ac:dyDescent="0.25">
      <c r="A438" s="140">
        <f t="shared" si="19"/>
        <v>62</v>
      </c>
      <c r="B438" s="238"/>
      <c r="C438" s="222"/>
      <c r="D438" s="220"/>
      <c r="E438" s="95" t="s">
        <v>146</v>
      </c>
      <c r="F438" s="94">
        <f t="shared" si="18"/>
        <v>1</v>
      </c>
      <c r="G438" s="95">
        <v>1</v>
      </c>
      <c r="H438" s="95"/>
      <c r="I438" s="99"/>
      <c r="J438" s="99"/>
    </row>
    <row r="439" spans="1:10" s="92" customFormat="1" ht="19.5" customHeight="1" x14ac:dyDescent="0.25">
      <c r="A439" s="140">
        <f t="shared" si="19"/>
        <v>63</v>
      </c>
      <c r="B439" s="238"/>
      <c r="C439" s="222"/>
      <c r="D439" s="221" t="s">
        <v>147</v>
      </c>
      <c r="E439" s="95" t="s">
        <v>918</v>
      </c>
      <c r="F439" s="94">
        <f t="shared" si="18"/>
        <v>1</v>
      </c>
      <c r="G439" s="95">
        <v>1</v>
      </c>
      <c r="H439" s="95"/>
      <c r="I439" s="99"/>
      <c r="J439" s="99"/>
    </row>
    <row r="440" spans="1:10" s="92" customFormat="1" ht="19.5" customHeight="1" x14ac:dyDescent="0.25">
      <c r="A440" s="140">
        <f t="shared" si="19"/>
        <v>64</v>
      </c>
      <c r="B440" s="238"/>
      <c r="C440" s="222"/>
      <c r="D440" s="222"/>
      <c r="E440" s="95" t="s">
        <v>148</v>
      </c>
      <c r="F440" s="94">
        <f t="shared" si="18"/>
        <v>1</v>
      </c>
      <c r="G440" s="95">
        <v>1</v>
      </c>
      <c r="H440" s="95"/>
      <c r="I440" s="99"/>
      <c r="J440" s="99"/>
    </row>
    <row r="441" spans="1:10" s="92" customFormat="1" ht="19.5" customHeight="1" x14ac:dyDescent="0.25">
      <c r="A441" s="140">
        <f t="shared" si="19"/>
        <v>65</v>
      </c>
      <c r="B441" s="238"/>
      <c r="C441" s="222"/>
      <c r="D441" s="222"/>
      <c r="E441" s="95" t="s">
        <v>149</v>
      </c>
      <c r="F441" s="94">
        <f t="shared" si="18"/>
        <v>1</v>
      </c>
      <c r="G441" s="95">
        <v>1</v>
      </c>
      <c r="H441" s="95"/>
      <c r="I441" s="99"/>
      <c r="J441" s="99"/>
    </row>
    <row r="442" spans="1:10" s="92" customFormat="1" ht="19.5" customHeight="1" x14ac:dyDescent="0.25">
      <c r="A442" s="140">
        <f t="shared" si="19"/>
        <v>66</v>
      </c>
      <c r="B442" s="238"/>
      <c r="C442" s="222"/>
      <c r="D442" s="222"/>
      <c r="E442" s="95" t="s">
        <v>150</v>
      </c>
      <c r="F442" s="94">
        <f t="shared" si="18"/>
        <v>1</v>
      </c>
      <c r="G442" s="95">
        <v>1</v>
      </c>
      <c r="H442" s="95"/>
      <c r="I442" s="99"/>
      <c r="J442" s="99"/>
    </row>
    <row r="443" spans="1:10" s="92" customFormat="1" ht="19.5" customHeight="1" x14ac:dyDescent="0.25">
      <c r="A443" s="140">
        <f t="shared" si="19"/>
        <v>67</v>
      </c>
      <c r="B443" s="238"/>
      <c r="C443" s="222"/>
      <c r="D443" s="222"/>
      <c r="E443" s="95" t="s">
        <v>151</v>
      </c>
      <c r="F443" s="94">
        <f>+G443+H443</f>
        <v>1</v>
      </c>
      <c r="G443" s="95">
        <v>1</v>
      </c>
      <c r="H443" s="95"/>
      <c r="I443" s="99"/>
      <c r="J443" s="99"/>
    </row>
    <row r="444" spans="1:10" s="92" customFormat="1" ht="19.5" customHeight="1" x14ac:dyDescent="0.25">
      <c r="A444" s="140">
        <f t="shared" si="19"/>
        <v>68</v>
      </c>
      <c r="B444" s="238"/>
      <c r="C444" s="223"/>
      <c r="D444" s="223"/>
      <c r="E444" s="95" t="s">
        <v>152</v>
      </c>
      <c r="F444" s="94">
        <f>+G444+H444</f>
        <v>1</v>
      </c>
      <c r="G444" s="95">
        <v>1</v>
      </c>
      <c r="H444" s="95"/>
      <c r="I444" s="99"/>
      <c r="J444" s="99"/>
    </row>
    <row r="445" spans="1:10" s="92" customFormat="1" ht="19.5" customHeight="1" x14ac:dyDescent="0.25">
      <c r="A445" s="140"/>
      <c r="B445" s="238"/>
      <c r="C445" s="94" t="s">
        <v>63</v>
      </c>
      <c r="D445" s="94">
        <v>13</v>
      </c>
      <c r="E445" s="94">
        <f>+F445</f>
        <v>68</v>
      </c>
      <c r="F445" s="94">
        <f>SUM(F377:F444)</f>
        <v>68</v>
      </c>
      <c r="G445" s="94">
        <f>SUM(G377:G444)</f>
        <v>56</v>
      </c>
      <c r="H445" s="94">
        <f>SUM(H377:H444)</f>
        <v>12</v>
      </c>
      <c r="I445" s="99"/>
      <c r="J445" s="99"/>
    </row>
    <row r="446" spans="1:10" s="92" customFormat="1" ht="19.5" customHeight="1" x14ac:dyDescent="0.25">
      <c r="A446" s="140">
        <f t="shared" si="19"/>
        <v>1</v>
      </c>
      <c r="B446" s="238"/>
      <c r="C446" s="217" t="s">
        <v>153</v>
      </c>
      <c r="D446" s="95" t="s">
        <v>154</v>
      </c>
      <c r="E446" s="95" t="s">
        <v>155</v>
      </c>
      <c r="F446" s="94">
        <v>1</v>
      </c>
      <c r="G446" s="95">
        <v>1</v>
      </c>
      <c r="H446" s="95"/>
      <c r="I446" s="95"/>
      <c r="J446" s="95"/>
    </row>
    <row r="447" spans="1:10" s="92" customFormat="1" ht="19.5" customHeight="1" x14ac:dyDescent="0.25">
      <c r="A447" s="140">
        <f t="shared" si="19"/>
        <v>2</v>
      </c>
      <c r="B447" s="238"/>
      <c r="C447" s="226"/>
      <c r="D447" s="95" t="s">
        <v>156</v>
      </c>
      <c r="E447" s="95" t="s">
        <v>157</v>
      </c>
      <c r="F447" s="94">
        <v>1</v>
      </c>
      <c r="G447" s="95"/>
      <c r="H447" s="95">
        <v>1</v>
      </c>
      <c r="I447" s="95"/>
      <c r="J447" s="95"/>
    </row>
    <row r="448" spans="1:10" s="92" customFormat="1" ht="19.5" customHeight="1" x14ac:dyDescent="0.25">
      <c r="A448" s="140">
        <f t="shared" si="19"/>
        <v>3</v>
      </c>
      <c r="B448" s="238"/>
      <c r="C448" s="226"/>
      <c r="D448" s="95" t="s">
        <v>1588</v>
      </c>
      <c r="E448" s="95" t="s">
        <v>326</v>
      </c>
      <c r="F448" s="94">
        <v>1</v>
      </c>
      <c r="G448" s="95">
        <v>1</v>
      </c>
      <c r="H448" s="95"/>
      <c r="I448" s="95"/>
      <c r="J448" s="95"/>
    </row>
    <row r="449" spans="1:10" s="92" customFormat="1" ht="19.5" customHeight="1" x14ac:dyDescent="0.25">
      <c r="A449" s="140">
        <f t="shared" si="19"/>
        <v>4</v>
      </c>
      <c r="B449" s="238"/>
      <c r="C449" s="226"/>
      <c r="D449" s="95" t="s">
        <v>327</v>
      </c>
      <c r="E449" s="95" t="s">
        <v>158</v>
      </c>
      <c r="F449" s="94">
        <v>1</v>
      </c>
      <c r="G449" s="95">
        <v>1</v>
      </c>
      <c r="H449" s="95"/>
      <c r="I449" s="95"/>
      <c r="J449" s="95"/>
    </row>
    <row r="450" spans="1:10" s="92" customFormat="1" ht="19.5" customHeight="1" x14ac:dyDescent="0.25">
      <c r="A450" s="140">
        <f t="shared" si="19"/>
        <v>5</v>
      </c>
      <c r="B450" s="238"/>
      <c r="C450" s="226"/>
      <c r="D450" s="217" t="s">
        <v>159</v>
      </c>
      <c r="E450" s="95" t="s">
        <v>160</v>
      </c>
      <c r="F450" s="94">
        <v>1</v>
      </c>
      <c r="G450" s="95">
        <v>1</v>
      </c>
      <c r="H450" s="95"/>
      <c r="I450" s="95"/>
      <c r="J450" s="95"/>
    </row>
    <row r="451" spans="1:10" s="92" customFormat="1" ht="19.5" customHeight="1" x14ac:dyDescent="0.25">
      <c r="A451" s="140">
        <f t="shared" si="19"/>
        <v>6</v>
      </c>
      <c r="B451" s="238"/>
      <c r="C451" s="226"/>
      <c r="D451" s="226"/>
      <c r="E451" s="95" t="s">
        <v>161</v>
      </c>
      <c r="F451" s="94">
        <v>1</v>
      </c>
      <c r="G451" s="95">
        <v>1</v>
      </c>
      <c r="H451" s="95"/>
      <c r="I451" s="95"/>
      <c r="J451" s="95"/>
    </row>
    <row r="452" spans="1:10" s="92" customFormat="1" ht="19.5" customHeight="1" x14ac:dyDescent="0.25">
      <c r="A452" s="140">
        <f t="shared" si="19"/>
        <v>7</v>
      </c>
      <c r="B452" s="238"/>
      <c r="C452" s="226"/>
      <c r="D452" s="226"/>
      <c r="E452" s="95" t="s">
        <v>162</v>
      </c>
      <c r="F452" s="94">
        <f t="shared" ref="F452:F490" si="20">+G452+H452</f>
        <v>1</v>
      </c>
      <c r="G452" s="99">
        <v>1</v>
      </c>
      <c r="H452" s="99"/>
      <c r="I452" s="99"/>
      <c r="J452" s="99"/>
    </row>
    <row r="453" spans="1:10" s="92" customFormat="1" ht="19.5" customHeight="1" x14ac:dyDescent="0.25">
      <c r="A453" s="140">
        <f t="shared" si="19"/>
        <v>8</v>
      </c>
      <c r="B453" s="238"/>
      <c r="C453" s="218"/>
      <c r="D453" s="218"/>
      <c r="E453" s="95" t="s">
        <v>163</v>
      </c>
      <c r="F453" s="94">
        <f>+G453+H453</f>
        <v>1</v>
      </c>
      <c r="G453" s="99">
        <v>1</v>
      </c>
      <c r="H453" s="99"/>
      <c r="I453" s="99"/>
      <c r="J453" s="99"/>
    </row>
    <row r="454" spans="1:10" s="92" customFormat="1" ht="19.5" customHeight="1" x14ac:dyDescent="0.25">
      <c r="A454" s="140"/>
      <c r="B454" s="238"/>
      <c r="C454" s="94" t="s">
        <v>63</v>
      </c>
      <c r="D454" s="94">
        <v>5</v>
      </c>
      <c r="E454" s="94">
        <v>8</v>
      </c>
      <c r="F454" s="94">
        <f>SUM(F446:F453)</f>
        <v>8</v>
      </c>
      <c r="G454" s="94">
        <f>SUM(G446:G453)</f>
        <v>7</v>
      </c>
      <c r="H454" s="94">
        <f>SUM(H446:H453)</f>
        <v>1</v>
      </c>
      <c r="I454" s="99"/>
      <c r="J454" s="99"/>
    </row>
    <row r="455" spans="1:10" s="92" customFormat="1" ht="19.5" customHeight="1" x14ac:dyDescent="0.25">
      <c r="A455" s="140">
        <f t="shared" si="19"/>
        <v>1</v>
      </c>
      <c r="B455" s="238"/>
      <c r="C455" s="217" t="s">
        <v>164</v>
      </c>
      <c r="D455" s="99" t="s">
        <v>165</v>
      </c>
      <c r="E455" s="95" t="s">
        <v>166</v>
      </c>
      <c r="F455" s="94">
        <v>1</v>
      </c>
      <c r="G455" s="99">
        <v>1</v>
      </c>
      <c r="H455" s="94"/>
      <c r="I455" s="99"/>
      <c r="J455" s="99"/>
    </row>
    <row r="456" spans="1:10" s="92" customFormat="1" ht="19.5" customHeight="1" x14ac:dyDescent="0.25">
      <c r="A456" s="140">
        <f t="shared" si="19"/>
        <v>2</v>
      </c>
      <c r="B456" s="238"/>
      <c r="C456" s="226"/>
      <c r="D456" s="99" t="s">
        <v>167</v>
      </c>
      <c r="E456" s="95" t="s">
        <v>168</v>
      </c>
      <c r="F456" s="94">
        <v>1</v>
      </c>
      <c r="G456" s="99">
        <v>1</v>
      </c>
      <c r="H456" s="94"/>
      <c r="I456" s="99"/>
      <c r="J456" s="99"/>
    </row>
    <row r="457" spans="1:10" s="92" customFormat="1" ht="19.5" customHeight="1" x14ac:dyDescent="0.25">
      <c r="A457" s="140">
        <f t="shared" si="19"/>
        <v>3</v>
      </c>
      <c r="B457" s="238"/>
      <c r="C457" s="226"/>
      <c r="D457" s="99" t="s">
        <v>169</v>
      </c>
      <c r="E457" s="95" t="s">
        <v>170</v>
      </c>
      <c r="F457" s="94">
        <v>1</v>
      </c>
      <c r="G457" s="99">
        <v>1</v>
      </c>
      <c r="H457" s="94"/>
      <c r="I457" s="99"/>
      <c r="J457" s="99"/>
    </row>
    <row r="458" spans="1:10" s="92" customFormat="1" ht="19.5" customHeight="1" x14ac:dyDescent="0.25">
      <c r="A458" s="140">
        <f t="shared" si="19"/>
        <v>4</v>
      </c>
      <c r="B458" s="238"/>
      <c r="C458" s="226"/>
      <c r="D458" s="227" t="s">
        <v>171</v>
      </c>
      <c r="E458" s="118" t="s">
        <v>919</v>
      </c>
      <c r="F458" s="94">
        <f t="shared" si="20"/>
        <v>1</v>
      </c>
      <c r="G458" s="99"/>
      <c r="H458" s="99">
        <v>1</v>
      </c>
      <c r="I458" s="99"/>
      <c r="J458" s="99"/>
    </row>
    <row r="459" spans="1:10" s="92" customFormat="1" ht="19.5" customHeight="1" x14ac:dyDescent="0.25">
      <c r="A459" s="140">
        <f t="shared" si="19"/>
        <v>5</v>
      </c>
      <c r="B459" s="238"/>
      <c r="C459" s="226"/>
      <c r="D459" s="227"/>
      <c r="E459" s="95" t="s">
        <v>920</v>
      </c>
      <c r="F459" s="94">
        <f t="shared" si="20"/>
        <v>1</v>
      </c>
      <c r="G459" s="99"/>
      <c r="H459" s="99">
        <v>1</v>
      </c>
      <c r="I459" s="99"/>
      <c r="J459" s="99"/>
    </row>
    <row r="460" spans="1:10" s="92" customFormat="1" ht="19.5" customHeight="1" x14ac:dyDescent="0.25">
      <c r="A460" s="140">
        <f t="shared" si="19"/>
        <v>6</v>
      </c>
      <c r="B460" s="238"/>
      <c r="C460" s="218"/>
      <c r="D460" s="227"/>
      <c r="E460" s="95" t="s">
        <v>921</v>
      </c>
      <c r="F460" s="94">
        <f t="shared" si="20"/>
        <v>1</v>
      </c>
      <c r="G460" s="99"/>
      <c r="H460" s="99">
        <v>1</v>
      </c>
      <c r="I460" s="99"/>
      <c r="J460" s="99"/>
    </row>
    <row r="461" spans="1:10" s="92" customFormat="1" ht="19.5" customHeight="1" x14ac:dyDescent="0.25">
      <c r="A461" s="140"/>
      <c r="B461" s="238"/>
      <c r="C461" s="94" t="s">
        <v>63</v>
      </c>
      <c r="D461" s="94">
        <v>1</v>
      </c>
      <c r="E461" s="94">
        <v>6</v>
      </c>
      <c r="F461" s="94">
        <v>6</v>
      </c>
      <c r="G461" s="94">
        <v>3</v>
      </c>
      <c r="H461" s="94">
        <f>SUM(H458:H460)</f>
        <v>3</v>
      </c>
      <c r="I461" s="99"/>
      <c r="J461" s="99"/>
    </row>
    <row r="462" spans="1:10" s="92" customFormat="1" ht="19.5" customHeight="1" x14ac:dyDescent="0.25">
      <c r="A462" s="140">
        <f t="shared" ref="A462:A524" si="21">+A461+1</f>
        <v>1</v>
      </c>
      <c r="B462" s="238"/>
      <c r="C462" s="217" t="s">
        <v>175</v>
      </c>
      <c r="D462" s="271" t="s">
        <v>176</v>
      </c>
      <c r="E462" s="99" t="s">
        <v>177</v>
      </c>
      <c r="F462" s="94">
        <f t="shared" si="20"/>
        <v>1</v>
      </c>
      <c r="G462" s="99"/>
      <c r="H462" s="99">
        <v>1</v>
      </c>
      <c r="I462" s="99"/>
      <c r="J462" s="99"/>
    </row>
    <row r="463" spans="1:10" s="92" customFormat="1" ht="19.5" customHeight="1" x14ac:dyDescent="0.25">
      <c r="A463" s="140">
        <f t="shared" si="21"/>
        <v>2</v>
      </c>
      <c r="B463" s="238"/>
      <c r="C463" s="226"/>
      <c r="D463" s="271"/>
      <c r="E463" s="99" t="s">
        <v>178</v>
      </c>
      <c r="F463" s="94">
        <f t="shared" si="20"/>
        <v>1</v>
      </c>
      <c r="G463" s="99"/>
      <c r="H463" s="99">
        <v>1</v>
      </c>
      <c r="I463" s="99"/>
      <c r="J463" s="99"/>
    </row>
    <row r="464" spans="1:10" s="92" customFormat="1" ht="19.5" customHeight="1" x14ac:dyDescent="0.25">
      <c r="A464" s="140">
        <f t="shared" si="21"/>
        <v>3</v>
      </c>
      <c r="B464" s="238"/>
      <c r="C464" s="226"/>
      <c r="D464" s="271"/>
      <c r="E464" s="119" t="s">
        <v>179</v>
      </c>
      <c r="F464" s="94">
        <f>+G464+H464</f>
        <v>1</v>
      </c>
      <c r="G464" s="99"/>
      <c r="H464" s="99">
        <v>1</v>
      </c>
      <c r="I464" s="99"/>
      <c r="J464" s="99"/>
    </row>
    <row r="465" spans="1:10" s="92" customFormat="1" ht="19.5" customHeight="1" x14ac:dyDescent="0.25">
      <c r="A465" s="140">
        <f t="shared" si="21"/>
        <v>4</v>
      </c>
      <c r="B465" s="238"/>
      <c r="C465" s="226"/>
      <c r="D465" s="227" t="s">
        <v>180</v>
      </c>
      <c r="E465" s="99" t="s">
        <v>181</v>
      </c>
      <c r="F465" s="94">
        <f t="shared" si="20"/>
        <v>1</v>
      </c>
      <c r="G465" s="99"/>
      <c r="H465" s="99">
        <v>1</v>
      </c>
      <c r="I465" s="99"/>
      <c r="J465" s="99"/>
    </row>
    <row r="466" spans="1:10" s="92" customFormat="1" ht="19.5" customHeight="1" x14ac:dyDescent="0.25">
      <c r="A466" s="140">
        <f t="shared" si="21"/>
        <v>5</v>
      </c>
      <c r="B466" s="238"/>
      <c r="C466" s="226"/>
      <c r="D466" s="227"/>
      <c r="E466" s="99" t="s">
        <v>182</v>
      </c>
      <c r="F466" s="94">
        <f t="shared" si="20"/>
        <v>1</v>
      </c>
      <c r="G466" s="99"/>
      <c r="H466" s="99">
        <v>1</v>
      </c>
      <c r="I466" s="99"/>
      <c r="J466" s="99"/>
    </row>
    <row r="467" spans="1:10" s="92" customFormat="1" ht="19.5" customHeight="1" x14ac:dyDescent="0.25">
      <c r="A467" s="140">
        <f t="shared" si="21"/>
        <v>6</v>
      </c>
      <c r="B467" s="238"/>
      <c r="C467" s="226"/>
      <c r="D467" s="227"/>
      <c r="E467" s="95" t="s">
        <v>183</v>
      </c>
      <c r="F467" s="94">
        <f>+G467+H467</f>
        <v>1</v>
      </c>
      <c r="G467" s="99">
        <v>1</v>
      </c>
      <c r="H467" s="99"/>
      <c r="I467" s="99"/>
      <c r="J467" s="99"/>
    </row>
    <row r="468" spans="1:10" s="92" customFormat="1" ht="19.5" customHeight="1" x14ac:dyDescent="0.25">
      <c r="A468" s="140">
        <f t="shared" si="21"/>
        <v>7</v>
      </c>
      <c r="B468" s="238"/>
      <c r="C468" s="226"/>
      <c r="D468" s="227" t="s">
        <v>184</v>
      </c>
      <c r="E468" s="99" t="s">
        <v>185</v>
      </c>
      <c r="F468" s="94">
        <f t="shared" si="20"/>
        <v>1</v>
      </c>
      <c r="G468" s="99"/>
      <c r="H468" s="99">
        <v>1</v>
      </c>
      <c r="I468" s="99"/>
      <c r="J468" s="99"/>
    </row>
    <row r="469" spans="1:10" s="92" customFormat="1" ht="19.5" customHeight="1" x14ac:dyDescent="0.25">
      <c r="A469" s="140">
        <f t="shared" si="21"/>
        <v>8</v>
      </c>
      <c r="B469" s="238"/>
      <c r="C469" s="226"/>
      <c r="D469" s="227"/>
      <c r="E469" s="99" t="s">
        <v>186</v>
      </c>
      <c r="F469" s="94">
        <f t="shared" si="20"/>
        <v>1</v>
      </c>
      <c r="G469" s="99"/>
      <c r="H469" s="99">
        <v>1</v>
      </c>
      <c r="I469" s="99"/>
      <c r="J469" s="99"/>
    </row>
    <row r="470" spans="1:10" s="92" customFormat="1" ht="19.5" customHeight="1" x14ac:dyDescent="0.25">
      <c r="A470" s="140">
        <f t="shared" si="21"/>
        <v>9</v>
      </c>
      <c r="B470" s="238"/>
      <c r="C470" s="226"/>
      <c r="D470" s="227" t="s">
        <v>126</v>
      </c>
      <c r="E470" s="95" t="s">
        <v>187</v>
      </c>
      <c r="F470" s="94">
        <f t="shared" si="20"/>
        <v>1</v>
      </c>
      <c r="G470" s="99">
        <v>1</v>
      </c>
      <c r="H470" s="99"/>
      <c r="I470" s="99"/>
      <c r="J470" s="99"/>
    </row>
    <row r="471" spans="1:10" s="92" customFormat="1" ht="19.5" customHeight="1" x14ac:dyDescent="0.25">
      <c r="A471" s="140">
        <f t="shared" si="21"/>
        <v>10</v>
      </c>
      <c r="B471" s="238"/>
      <c r="C471" s="226"/>
      <c r="D471" s="227"/>
      <c r="E471" s="99" t="s">
        <v>188</v>
      </c>
      <c r="F471" s="94">
        <f>+G471+H471</f>
        <v>1</v>
      </c>
      <c r="G471" s="99"/>
      <c r="H471" s="99">
        <v>1</v>
      </c>
      <c r="I471" s="99"/>
      <c r="J471" s="99"/>
    </row>
    <row r="472" spans="1:10" s="92" customFormat="1" ht="19.5" customHeight="1" x14ac:dyDescent="0.25">
      <c r="A472" s="140">
        <f t="shared" si="21"/>
        <v>11</v>
      </c>
      <c r="B472" s="238"/>
      <c r="C472" s="226"/>
      <c r="D472" s="99" t="s">
        <v>65</v>
      </c>
      <c r="E472" s="99" t="s">
        <v>189</v>
      </c>
      <c r="F472" s="94">
        <f t="shared" si="20"/>
        <v>1</v>
      </c>
      <c r="G472" s="99"/>
      <c r="H472" s="99">
        <v>1</v>
      </c>
      <c r="I472" s="99"/>
      <c r="J472" s="99"/>
    </row>
    <row r="473" spans="1:10" s="92" customFormat="1" ht="19.5" customHeight="1" x14ac:dyDescent="0.25">
      <c r="A473" s="140">
        <f t="shared" si="21"/>
        <v>12</v>
      </c>
      <c r="B473" s="238"/>
      <c r="C473" s="226"/>
      <c r="D473" s="227" t="s">
        <v>190</v>
      </c>
      <c r="E473" s="99" t="s">
        <v>191</v>
      </c>
      <c r="F473" s="94">
        <f t="shared" si="20"/>
        <v>1</v>
      </c>
      <c r="G473" s="99"/>
      <c r="H473" s="99">
        <v>1</v>
      </c>
      <c r="I473" s="99"/>
      <c r="J473" s="99"/>
    </row>
    <row r="474" spans="1:10" s="92" customFormat="1" ht="19.5" customHeight="1" x14ac:dyDescent="0.25">
      <c r="A474" s="140">
        <f t="shared" si="21"/>
        <v>13</v>
      </c>
      <c r="B474" s="238"/>
      <c r="C474" s="226"/>
      <c r="D474" s="227"/>
      <c r="E474" s="99" t="s">
        <v>192</v>
      </c>
      <c r="F474" s="94">
        <f t="shared" si="20"/>
        <v>1</v>
      </c>
      <c r="G474" s="99"/>
      <c r="H474" s="99">
        <v>1</v>
      </c>
      <c r="I474" s="99"/>
      <c r="J474" s="99"/>
    </row>
    <row r="475" spans="1:10" s="92" customFormat="1" ht="19.5" customHeight="1" x14ac:dyDescent="0.25">
      <c r="A475" s="140">
        <f t="shared" si="21"/>
        <v>14</v>
      </c>
      <c r="B475" s="238"/>
      <c r="C475" s="226"/>
      <c r="D475" s="227" t="s">
        <v>193</v>
      </c>
      <c r="E475" s="99" t="s">
        <v>194</v>
      </c>
      <c r="F475" s="94">
        <f t="shared" si="20"/>
        <v>1</v>
      </c>
      <c r="G475" s="99"/>
      <c r="H475" s="99">
        <v>1</v>
      </c>
      <c r="I475" s="99"/>
      <c r="J475" s="99"/>
    </row>
    <row r="476" spans="1:10" s="92" customFormat="1" ht="19.5" customHeight="1" x14ac:dyDescent="0.25">
      <c r="A476" s="140">
        <f t="shared" si="21"/>
        <v>15</v>
      </c>
      <c r="B476" s="238"/>
      <c r="C476" s="218"/>
      <c r="D476" s="227"/>
      <c r="E476" s="99" t="s">
        <v>195</v>
      </c>
      <c r="F476" s="94">
        <f t="shared" si="20"/>
        <v>1</v>
      </c>
      <c r="G476" s="99"/>
      <c r="H476" s="99">
        <v>1</v>
      </c>
      <c r="I476" s="99"/>
      <c r="J476" s="99"/>
    </row>
    <row r="477" spans="1:10" s="92" customFormat="1" ht="19.5" customHeight="1" x14ac:dyDescent="0.25">
      <c r="A477" s="140"/>
      <c r="B477" s="238"/>
      <c r="C477" s="94" t="s">
        <v>63</v>
      </c>
      <c r="D477" s="94">
        <v>8</v>
      </c>
      <c r="E477" s="94">
        <f>+F477</f>
        <v>15</v>
      </c>
      <c r="F477" s="94">
        <f>SUM(F462:F476)</f>
        <v>15</v>
      </c>
      <c r="G477" s="94">
        <f>SUM(G462:G476)</f>
        <v>2</v>
      </c>
      <c r="H477" s="94">
        <f>SUM(H462:H476)</f>
        <v>13</v>
      </c>
      <c r="I477" s="99"/>
      <c r="J477" s="99"/>
    </row>
    <row r="478" spans="1:10" s="92" customFormat="1" ht="19.5" customHeight="1" x14ac:dyDescent="0.25">
      <c r="A478" s="140">
        <f t="shared" si="21"/>
        <v>1</v>
      </c>
      <c r="B478" s="238"/>
      <c r="C478" s="217" t="s">
        <v>1590</v>
      </c>
      <c r="D478" s="99" t="s">
        <v>329</v>
      </c>
      <c r="E478" s="99" t="s">
        <v>328</v>
      </c>
      <c r="F478" s="94">
        <f t="shared" si="20"/>
        <v>1</v>
      </c>
      <c r="G478" s="99">
        <v>1</v>
      </c>
      <c r="H478" s="99"/>
      <c r="I478" s="99"/>
      <c r="J478" s="99"/>
    </row>
    <row r="479" spans="1:10" s="92" customFormat="1" ht="19.5" customHeight="1" x14ac:dyDescent="0.25">
      <c r="A479" s="140">
        <f t="shared" si="21"/>
        <v>2</v>
      </c>
      <c r="B479" s="238"/>
      <c r="C479" s="226"/>
      <c r="D479" s="217" t="s">
        <v>197</v>
      </c>
      <c r="E479" s="99" t="s">
        <v>198</v>
      </c>
      <c r="F479" s="94">
        <f t="shared" si="20"/>
        <v>1</v>
      </c>
      <c r="G479" s="99"/>
      <c r="H479" s="99">
        <v>1</v>
      </c>
      <c r="I479" s="99"/>
      <c r="J479" s="99"/>
    </row>
    <row r="480" spans="1:10" s="92" customFormat="1" ht="19.5" customHeight="1" x14ac:dyDescent="0.25">
      <c r="A480" s="140">
        <f t="shared" si="21"/>
        <v>3</v>
      </c>
      <c r="B480" s="238"/>
      <c r="C480" s="226"/>
      <c r="D480" s="226"/>
      <c r="E480" s="99" t="s">
        <v>199</v>
      </c>
      <c r="F480" s="94">
        <f t="shared" si="20"/>
        <v>1</v>
      </c>
      <c r="G480" s="99"/>
      <c r="H480" s="99">
        <v>1</v>
      </c>
      <c r="I480" s="99"/>
      <c r="J480" s="99"/>
    </row>
    <row r="481" spans="1:10" s="92" customFormat="1" ht="19.5" customHeight="1" x14ac:dyDescent="0.25">
      <c r="A481" s="140">
        <f t="shared" si="21"/>
        <v>4</v>
      </c>
      <c r="B481" s="238"/>
      <c r="C481" s="226"/>
      <c r="D481" s="226"/>
      <c r="E481" s="99" t="s">
        <v>200</v>
      </c>
      <c r="F481" s="94">
        <f t="shared" si="20"/>
        <v>1</v>
      </c>
      <c r="G481" s="99"/>
      <c r="H481" s="99">
        <v>1</v>
      </c>
      <c r="I481" s="99"/>
      <c r="J481" s="99"/>
    </row>
    <row r="482" spans="1:10" s="92" customFormat="1" ht="19.5" customHeight="1" x14ac:dyDescent="0.25">
      <c r="A482" s="140">
        <f t="shared" si="21"/>
        <v>5</v>
      </c>
      <c r="B482" s="238"/>
      <c r="C482" s="226"/>
      <c r="D482" s="226"/>
      <c r="E482" s="99" t="s">
        <v>201</v>
      </c>
      <c r="F482" s="94">
        <f t="shared" si="20"/>
        <v>1</v>
      </c>
      <c r="G482" s="99"/>
      <c r="H482" s="99">
        <v>1</v>
      </c>
      <c r="I482" s="99"/>
      <c r="J482" s="99"/>
    </row>
    <row r="483" spans="1:10" s="92" customFormat="1" ht="19.5" customHeight="1" x14ac:dyDescent="0.25">
      <c r="A483" s="140">
        <f t="shared" si="21"/>
        <v>6</v>
      </c>
      <c r="B483" s="238"/>
      <c r="C483" s="226"/>
      <c r="D483" s="226"/>
      <c r="E483" s="99" t="s">
        <v>202</v>
      </c>
      <c r="F483" s="94">
        <f t="shared" si="20"/>
        <v>1</v>
      </c>
      <c r="G483" s="99"/>
      <c r="H483" s="99">
        <v>1</v>
      </c>
      <c r="I483" s="99"/>
      <c r="J483" s="99"/>
    </row>
    <row r="484" spans="1:10" s="92" customFormat="1" ht="19.5" customHeight="1" x14ac:dyDescent="0.25">
      <c r="A484" s="140">
        <f t="shared" si="21"/>
        <v>7</v>
      </c>
      <c r="B484" s="238"/>
      <c r="C484" s="226"/>
      <c r="D484" s="226"/>
      <c r="E484" s="99" t="s">
        <v>203</v>
      </c>
      <c r="F484" s="94">
        <f t="shared" si="20"/>
        <v>1</v>
      </c>
      <c r="G484" s="99"/>
      <c r="H484" s="99">
        <v>1</v>
      </c>
      <c r="I484" s="99"/>
      <c r="J484" s="99"/>
    </row>
    <row r="485" spans="1:10" s="92" customFormat="1" ht="19.5" customHeight="1" x14ac:dyDescent="0.25">
      <c r="A485" s="140">
        <f t="shared" si="21"/>
        <v>8</v>
      </c>
      <c r="B485" s="238"/>
      <c r="C485" s="226"/>
      <c r="D485" s="226"/>
      <c r="E485" s="99" t="s">
        <v>204</v>
      </c>
      <c r="F485" s="94">
        <f t="shared" si="20"/>
        <v>1</v>
      </c>
      <c r="G485" s="99"/>
      <c r="H485" s="99">
        <v>1</v>
      </c>
      <c r="I485" s="99"/>
      <c r="J485" s="99"/>
    </row>
    <row r="486" spans="1:10" s="92" customFormat="1" ht="19.5" customHeight="1" x14ac:dyDescent="0.25">
      <c r="A486" s="140">
        <f t="shared" si="21"/>
        <v>9</v>
      </c>
      <c r="B486" s="238"/>
      <c r="C486" s="226"/>
      <c r="D486" s="226"/>
      <c r="E486" s="99" t="s">
        <v>205</v>
      </c>
      <c r="F486" s="94">
        <f t="shared" si="20"/>
        <v>1</v>
      </c>
      <c r="G486" s="99"/>
      <c r="H486" s="99">
        <v>1</v>
      </c>
      <c r="I486" s="99"/>
      <c r="J486" s="99"/>
    </row>
    <row r="487" spans="1:10" s="92" customFormat="1" ht="19.5" customHeight="1" x14ac:dyDescent="0.25">
      <c r="A487" s="140">
        <f t="shared" si="21"/>
        <v>10</v>
      </c>
      <c r="B487" s="238"/>
      <c r="C487" s="226"/>
      <c r="D487" s="226"/>
      <c r="E487" s="99" t="s">
        <v>206</v>
      </c>
      <c r="F487" s="94">
        <f t="shared" si="20"/>
        <v>1</v>
      </c>
      <c r="G487" s="99"/>
      <c r="H487" s="99">
        <v>1</v>
      </c>
      <c r="I487" s="99"/>
      <c r="J487" s="99"/>
    </row>
    <row r="488" spans="1:10" s="92" customFormat="1" ht="19.5" customHeight="1" x14ac:dyDescent="0.25">
      <c r="A488" s="140">
        <f t="shared" si="21"/>
        <v>11</v>
      </c>
      <c r="B488" s="238"/>
      <c r="C488" s="226"/>
      <c r="D488" s="226"/>
      <c r="E488" s="99" t="s">
        <v>207</v>
      </c>
      <c r="F488" s="94">
        <f t="shared" si="20"/>
        <v>1</v>
      </c>
      <c r="G488" s="99"/>
      <c r="H488" s="99">
        <v>1</v>
      </c>
      <c r="I488" s="99"/>
      <c r="J488" s="99"/>
    </row>
    <row r="489" spans="1:10" s="92" customFormat="1" ht="19.5" customHeight="1" x14ac:dyDescent="0.25">
      <c r="A489" s="140">
        <f t="shared" si="21"/>
        <v>12</v>
      </c>
      <c r="B489" s="238"/>
      <c r="C489" s="226"/>
      <c r="D489" s="218"/>
      <c r="E489" s="99" t="s">
        <v>1591</v>
      </c>
      <c r="F489" s="94">
        <f t="shared" si="20"/>
        <v>1</v>
      </c>
      <c r="G489" s="99"/>
      <c r="H489" s="99">
        <v>1</v>
      </c>
      <c r="I489" s="99"/>
      <c r="J489" s="99"/>
    </row>
    <row r="490" spans="1:10" s="92" customFormat="1" ht="19.5" customHeight="1" x14ac:dyDescent="0.25">
      <c r="A490" s="140">
        <f t="shared" si="21"/>
        <v>13</v>
      </c>
      <c r="B490" s="238"/>
      <c r="C490" s="218"/>
      <c r="D490" s="99" t="s">
        <v>209</v>
      </c>
      <c r="E490" s="99" t="s">
        <v>210</v>
      </c>
      <c r="F490" s="94">
        <f t="shared" si="20"/>
        <v>1</v>
      </c>
      <c r="G490" s="99">
        <v>1</v>
      </c>
      <c r="H490" s="94">
        <f t="shared" ref="H490" si="22">SUM(H478)</f>
        <v>0</v>
      </c>
      <c r="I490" s="99"/>
      <c r="J490" s="99"/>
    </row>
    <row r="491" spans="1:10" s="92" customFormat="1" ht="19.5" customHeight="1" x14ac:dyDescent="0.25">
      <c r="A491" s="140"/>
      <c r="B491" s="238"/>
      <c r="C491" s="94" t="s">
        <v>63</v>
      </c>
      <c r="D491" s="94">
        <v>3</v>
      </c>
      <c r="E491" s="94">
        <v>13</v>
      </c>
      <c r="F491" s="94">
        <f>SUM(F478:F490)</f>
        <v>13</v>
      </c>
      <c r="G491" s="94">
        <f>SUM(G478:G490)</f>
        <v>2</v>
      </c>
      <c r="H491" s="94">
        <f t="shared" ref="H491:I491" si="23">SUM(H478:H490)</f>
        <v>11</v>
      </c>
      <c r="I491" s="94">
        <f t="shared" si="23"/>
        <v>0</v>
      </c>
      <c r="J491" s="94"/>
    </row>
    <row r="492" spans="1:10" s="92" customFormat="1" ht="19.5" customHeight="1" x14ac:dyDescent="0.25">
      <c r="A492" s="140">
        <f t="shared" si="21"/>
        <v>1</v>
      </c>
      <c r="B492" s="238"/>
      <c r="C492" s="217" t="s">
        <v>211</v>
      </c>
      <c r="D492" s="217" t="s">
        <v>211</v>
      </c>
      <c r="E492" s="99" t="s">
        <v>212</v>
      </c>
      <c r="F492" s="94">
        <v>1</v>
      </c>
      <c r="G492" s="99">
        <v>1</v>
      </c>
      <c r="H492" s="94"/>
      <c r="I492" s="99"/>
      <c r="J492" s="99"/>
    </row>
    <row r="493" spans="1:10" s="92" customFormat="1" ht="19.5" customHeight="1" x14ac:dyDescent="0.25">
      <c r="A493" s="140">
        <f t="shared" si="21"/>
        <v>2</v>
      </c>
      <c r="B493" s="238"/>
      <c r="C493" s="226"/>
      <c r="D493" s="226"/>
      <c r="E493" s="99" t="s">
        <v>213</v>
      </c>
      <c r="F493" s="94">
        <v>1</v>
      </c>
      <c r="G493" s="99">
        <v>1</v>
      </c>
      <c r="H493" s="94"/>
      <c r="I493" s="99"/>
      <c r="J493" s="99"/>
    </row>
    <row r="494" spans="1:10" s="92" customFormat="1" ht="19.5" customHeight="1" x14ac:dyDescent="0.25">
      <c r="A494" s="140">
        <f t="shared" si="21"/>
        <v>3</v>
      </c>
      <c r="B494" s="238"/>
      <c r="C494" s="226"/>
      <c r="D494" s="226"/>
      <c r="E494" s="99" t="s">
        <v>214</v>
      </c>
      <c r="F494" s="94">
        <v>1</v>
      </c>
      <c r="G494" s="99"/>
      <c r="H494" s="99">
        <v>1</v>
      </c>
      <c r="I494" s="99"/>
      <c r="J494" s="99"/>
    </row>
    <row r="495" spans="1:10" s="92" customFormat="1" ht="19.5" customHeight="1" x14ac:dyDescent="0.25">
      <c r="A495" s="140">
        <f t="shared" si="21"/>
        <v>4</v>
      </c>
      <c r="B495" s="238"/>
      <c r="C495" s="226"/>
      <c r="D495" s="226"/>
      <c r="E495" s="99" t="s">
        <v>215</v>
      </c>
      <c r="F495" s="94">
        <v>1</v>
      </c>
      <c r="G495" s="99"/>
      <c r="H495" s="99">
        <v>1</v>
      </c>
      <c r="I495" s="99"/>
      <c r="J495" s="99"/>
    </row>
    <row r="496" spans="1:10" s="92" customFormat="1" ht="19.5" customHeight="1" x14ac:dyDescent="0.25">
      <c r="A496" s="140">
        <f t="shared" si="21"/>
        <v>5</v>
      </c>
      <c r="B496" s="238"/>
      <c r="C496" s="226"/>
      <c r="D496" s="226"/>
      <c r="E496" s="99" t="s">
        <v>330</v>
      </c>
      <c r="F496" s="94">
        <v>1</v>
      </c>
      <c r="G496" s="94"/>
      <c r="H496" s="99">
        <v>1</v>
      </c>
      <c r="I496" s="99"/>
      <c r="J496" s="99"/>
    </row>
    <row r="497" spans="1:10" s="92" customFormat="1" ht="19.5" customHeight="1" x14ac:dyDescent="0.25">
      <c r="A497" s="140">
        <f t="shared" si="21"/>
        <v>6</v>
      </c>
      <c r="B497" s="238"/>
      <c r="C497" s="226"/>
      <c r="D497" s="226"/>
      <c r="E497" s="99" t="s">
        <v>331</v>
      </c>
      <c r="F497" s="94">
        <v>1</v>
      </c>
      <c r="G497" s="94"/>
      <c r="H497" s="99">
        <v>1</v>
      </c>
      <c r="I497" s="99"/>
      <c r="J497" s="99"/>
    </row>
    <row r="498" spans="1:10" s="92" customFormat="1" ht="19.5" customHeight="1" x14ac:dyDescent="0.25">
      <c r="A498" s="140">
        <f t="shared" si="21"/>
        <v>7</v>
      </c>
      <c r="B498" s="238"/>
      <c r="C498" s="226"/>
      <c r="D498" s="218"/>
      <c r="E498" s="99" t="s">
        <v>332</v>
      </c>
      <c r="F498" s="94">
        <v>1</v>
      </c>
      <c r="G498" s="94"/>
      <c r="H498" s="99">
        <v>1</v>
      </c>
      <c r="I498" s="99"/>
      <c r="J498" s="99"/>
    </row>
    <row r="499" spans="1:10" s="92" customFormat="1" ht="19.5" customHeight="1" x14ac:dyDescent="0.25">
      <c r="A499" s="140">
        <f t="shared" si="21"/>
        <v>8</v>
      </c>
      <c r="B499" s="238"/>
      <c r="C499" s="226"/>
      <c r="D499" s="217" t="s">
        <v>333</v>
      </c>
      <c r="E499" s="99" t="s">
        <v>334</v>
      </c>
      <c r="F499" s="94">
        <v>1</v>
      </c>
      <c r="G499" s="94"/>
      <c r="H499" s="99">
        <v>1</v>
      </c>
      <c r="I499" s="99"/>
      <c r="J499" s="99"/>
    </row>
    <row r="500" spans="1:10" s="92" customFormat="1" ht="19.5" customHeight="1" x14ac:dyDescent="0.25">
      <c r="A500" s="140">
        <f t="shared" si="21"/>
        <v>9</v>
      </c>
      <c r="B500" s="238"/>
      <c r="C500" s="226"/>
      <c r="D500" s="218"/>
      <c r="E500" s="99" t="s">
        <v>1594</v>
      </c>
      <c r="F500" s="94">
        <v>1</v>
      </c>
      <c r="G500" s="94"/>
      <c r="H500" s="99">
        <v>1</v>
      </c>
      <c r="I500" s="99"/>
      <c r="J500" s="99"/>
    </row>
    <row r="501" spans="1:10" s="92" customFormat="1" ht="19.5" customHeight="1" x14ac:dyDescent="0.25">
      <c r="A501" s="140">
        <f t="shared" si="21"/>
        <v>10</v>
      </c>
      <c r="B501" s="238"/>
      <c r="C501" s="226"/>
      <c r="D501" s="217" t="s">
        <v>336</v>
      </c>
      <c r="E501" s="99" t="s">
        <v>337</v>
      </c>
      <c r="F501" s="94">
        <v>1</v>
      </c>
      <c r="G501" s="94"/>
      <c r="H501" s="99">
        <v>1</v>
      </c>
      <c r="I501" s="99"/>
      <c r="J501" s="99"/>
    </row>
    <row r="502" spans="1:10" s="92" customFormat="1" ht="19.5" customHeight="1" x14ac:dyDescent="0.25">
      <c r="A502" s="140">
        <f t="shared" si="21"/>
        <v>11</v>
      </c>
      <c r="B502" s="238"/>
      <c r="C502" s="226"/>
      <c r="D502" s="226"/>
      <c r="E502" s="99" t="s">
        <v>338</v>
      </c>
      <c r="F502" s="94">
        <v>1</v>
      </c>
      <c r="G502" s="94"/>
      <c r="H502" s="99">
        <v>1</v>
      </c>
      <c r="I502" s="99"/>
      <c r="J502" s="99"/>
    </row>
    <row r="503" spans="1:10" s="92" customFormat="1" ht="19.5" customHeight="1" x14ac:dyDescent="0.25">
      <c r="A503" s="140">
        <f t="shared" si="21"/>
        <v>12</v>
      </c>
      <c r="B503" s="238"/>
      <c r="C503" s="226"/>
      <c r="D503" s="226"/>
      <c r="E503" s="99" t="s">
        <v>339</v>
      </c>
      <c r="F503" s="94">
        <v>1</v>
      </c>
      <c r="G503" s="94"/>
      <c r="H503" s="99">
        <v>1</v>
      </c>
      <c r="I503" s="99"/>
      <c r="J503" s="99"/>
    </row>
    <row r="504" spans="1:10" s="92" customFormat="1" ht="19.5" customHeight="1" x14ac:dyDescent="0.25">
      <c r="A504" s="140">
        <f t="shared" si="21"/>
        <v>13</v>
      </c>
      <c r="B504" s="238"/>
      <c r="C504" s="226"/>
      <c r="D504" s="226"/>
      <c r="E504" s="99" t="s">
        <v>1595</v>
      </c>
      <c r="F504" s="94">
        <v>1</v>
      </c>
      <c r="G504" s="94"/>
      <c r="H504" s="99">
        <v>1</v>
      </c>
      <c r="I504" s="99"/>
      <c r="J504" s="99"/>
    </row>
    <row r="505" spans="1:10" s="92" customFormat="1" ht="19.5" customHeight="1" x14ac:dyDescent="0.25">
      <c r="A505" s="140">
        <f t="shared" si="21"/>
        <v>14</v>
      </c>
      <c r="B505" s="238"/>
      <c r="C505" s="226"/>
      <c r="D505" s="218"/>
      <c r="E505" s="99" t="s">
        <v>1596</v>
      </c>
      <c r="F505" s="94">
        <v>1</v>
      </c>
      <c r="G505" s="94"/>
      <c r="H505" s="99">
        <v>1</v>
      </c>
      <c r="I505" s="99"/>
      <c r="J505" s="99"/>
    </row>
    <row r="506" spans="1:10" s="92" customFormat="1" ht="19.5" customHeight="1" x14ac:dyDescent="0.25">
      <c r="A506" s="140">
        <f t="shared" si="21"/>
        <v>15</v>
      </c>
      <c r="B506" s="238"/>
      <c r="C506" s="226"/>
      <c r="D506" s="217" t="s">
        <v>218</v>
      </c>
      <c r="E506" s="99" t="s">
        <v>342</v>
      </c>
      <c r="F506" s="94">
        <v>1</v>
      </c>
      <c r="G506" s="94"/>
      <c r="H506" s="99">
        <v>1</v>
      </c>
      <c r="I506" s="99"/>
      <c r="J506" s="99"/>
    </row>
    <row r="507" spans="1:10" s="92" customFormat="1" ht="19.5" customHeight="1" x14ac:dyDescent="0.25">
      <c r="A507" s="140">
        <f t="shared" si="21"/>
        <v>16</v>
      </c>
      <c r="B507" s="238"/>
      <c r="C507" s="226"/>
      <c r="D507" s="218"/>
      <c r="E507" s="99" t="s">
        <v>219</v>
      </c>
      <c r="F507" s="94">
        <v>1</v>
      </c>
      <c r="G507" s="94"/>
      <c r="H507" s="99">
        <v>1</v>
      </c>
      <c r="I507" s="99"/>
      <c r="J507" s="99"/>
    </row>
    <row r="508" spans="1:10" s="92" customFormat="1" ht="19.5" customHeight="1" x14ac:dyDescent="0.25">
      <c r="A508" s="140">
        <f t="shared" si="21"/>
        <v>17</v>
      </c>
      <c r="B508" s="238"/>
      <c r="C508" s="226"/>
      <c r="D508" s="99" t="s">
        <v>216</v>
      </c>
      <c r="E508" s="99" t="s">
        <v>217</v>
      </c>
      <c r="F508" s="94">
        <v>1</v>
      </c>
      <c r="G508" s="94"/>
      <c r="H508" s="99">
        <v>1</v>
      </c>
      <c r="I508" s="99"/>
      <c r="J508" s="99"/>
    </row>
    <row r="509" spans="1:10" s="92" customFormat="1" ht="19.5" customHeight="1" x14ac:dyDescent="0.25">
      <c r="A509" s="140">
        <f t="shared" si="21"/>
        <v>18</v>
      </c>
      <c r="B509" s="238"/>
      <c r="C509" s="218"/>
      <c r="D509" s="99" t="s">
        <v>220</v>
      </c>
      <c r="E509" s="99" t="s">
        <v>221</v>
      </c>
      <c r="F509" s="94">
        <v>1</v>
      </c>
      <c r="G509" s="99">
        <v>1</v>
      </c>
      <c r="H509" s="94"/>
      <c r="I509" s="99"/>
      <c r="J509" s="99"/>
    </row>
    <row r="510" spans="1:10" s="92" customFormat="1" ht="19.5" customHeight="1" x14ac:dyDescent="0.25">
      <c r="A510" s="140"/>
      <c r="B510" s="238"/>
      <c r="C510" s="94" t="s">
        <v>63</v>
      </c>
      <c r="D510" s="94">
        <v>6</v>
      </c>
      <c r="E510" s="94">
        <f>+F510</f>
        <v>18</v>
      </c>
      <c r="F510" s="94">
        <f>SUM(F492:F509)</f>
        <v>18</v>
      </c>
      <c r="G510" s="94">
        <f t="shared" ref="G510:H510" si="24">SUM(G492:G509)</f>
        <v>3</v>
      </c>
      <c r="H510" s="94">
        <f t="shared" si="24"/>
        <v>15</v>
      </c>
      <c r="I510" s="99"/>
      <c r="J510" s="99"/>
    </row>
    <row r="511" spans="1:10" s="92" customFormat="1" ht="19.5" customHeight="1" x14ac:dyDescent="0.25">
      <c r="A511" s="140">
        <f t="shared" si="21"/>
        <v>1</v>
      </c>
      <c r="B511" s="238"/>
      <c r="C511" s="99" t="s">
        <v>1592</v>
      </c>
      <c r="D511" s="99" t="s">
        <v>1593</v>
      </c>
      <c r="E511" s="99" t="s">
        <v>345</v>
      </c>
      <c r="F511" s="94">
        <v>1</v>
      </c>
      <c r="G511" s="99">
        <v>1</v>
      </c>
      <c r="H511" s="94"/>
      <c r="I511" s="99"/>
      <c r="J511" s="99"/>
    </row>
    <row r="512" spans="1:10" s="92" customFormat="1" ht="19.5" customHeight="1" x14ac:dyDescent="0.25">
      <c r="A512" s="140"/>
      <c r="B512" s="238"/>
      <c r="C512" s="94" t="s">
        <v>346</v>
      </c>
      <c r="D512" s="94">
        <v>1</v>
      </c>
      <c r="E512" s="94">
        <v>1</v>
      </c>
      <c r="F512" s="94">
        <v>1</v>
      </c>
      <c r="G512" s="94">
        <v>1</v>
      </c>
      <c r="H512" s="94"/>
      <c r="I512" s="99"/>
      <c r="J512" s="99"/>
    </row>
    <row r="513" spans="1:10" s="92" customFormat="1" ht="19.5" customHeight="1" x14ac:dyDescent="0.25">
      <c r="A513" s="140"/>
      <c r="B513" s="239"/>
      <c r="C513" s="94" t="s">
        <v>222</v>
      </c>
      <c r="D513" s="107">
        <f>+D512+D510+D491+D477+D461+D454+D445+D376+D369</f>
        <v>46</v>
      </c>
      <c r="E513" s="107">
        <f>+E512+E510+E491+E477+E461+E454+E445+E376+E369</f>
        <v>139</v>
      </c>
      <c r="F513" s="107">
        <f>+F512+F510+F491+F477+F461+F454+F445+F376+F369</f>
        <v>139</v>
      </c>
      <c r="G513" s="107">
        <f>+G512+G510+G491+G477+G461+G454+G445+G376+G369</f>
        <v>76</v>
      </c>
      <c r="H513" s="107">
        <f>+H512+H510+H491+H477+H461+H454+H445+H376+H369</f>
        <v>63</v>
      </c>
      <c r="I513" s="99"/>
      <c r="J513" s="99"/>
    </row>
    <row r="514" spans="1:10" s="92" customFormat="1" ht="19.5" customHeight="1" x14ac:dyDescent="0.25">
      <c r="A514" s="140">
        <f t="shared" si="21"/>
        <v>1</v>
      </c>
      <c r="B514" s="217" t="s">
        <v>922</v>
      </c>
      <c r="C514" s="217" t="s">
        <v>923</v>
      </c>
      <c r="D514" s="227" t="s">
        <v>925</v>
      </c>
      <c r="E514" s="99" t="s">
        <v>926</v>
      </c>
      <c r="F514" s="99">
        <f>+H514+G514</f>
        <v>1</v>
      </c>
      <c r="G514" s="99"/>
      <c r="H514" s="99">
        <v>1</v>
      </c>
      <c r="I514" s="99"/>
      <c r="J514" s="99"/>
    </row>
    <row r="515" spans="1:10" s="92" customFormat="1" ht="19.5" customHeight="1" x14ac:dyDescent="0.25">
      <c r="A515" s="140">
        <f t="shared" si="21"/>
        <v>2</v>
      </c>
      <c r="B515" s="226"/>
      <c r="C515" s="226"/>
      <c r="D515" s="227"/>
      <c r="E515" s="99" t="s">
        <v>927</v>
      </c>
      <c r="F515" s="99">
        <f t="shared" ref="F515:F529" si="25">+H515+G515</f>
        <v>1</v>
      </c>
      <c r="G515" s="99"/>
      <c r="H515" s="99">
        <v>1</v>
      </c>
      <c r="I515" s="99"/>
      <c r="J515" s="99"/>
    </row>
    <row r="516" spans="1:10" s="92" customFormat="1" ht="19.5" customHeight="1" x14ac:dyDescent="0.25">
      <c r="A516" s="140">
        <f t="shared" si="21"/>
        <v>3</v>
      </c>
      <c r="B516" s="226"/>
      <c r="C516" s="226"/>
      <c r="D516" s="227" t="s">
        <v>928</v>
      </c>
      <c r="E516" s="99" t="s">
        <v>929</v>
      </c>
      <c r="F516" s="99">
        <f t="shared" si="25"/>
        <v>1</v>
      </c>
      <c r="G516" s="99"/>
      <c r="H516" s="99">
        <v>1</v>
      </c>
      <c r="I516" s="99"/>
      <c r="J516" s="99"/>
    </row>
    <row r="517" spans="1:10" s="92" customFormat="1" ht="19.5" customHeight="1" x14ac:dyDescent="0.25">
      <c r="A517" s="140">
        <f t="shared" si="21"/>
        <v>4</v>
      </c>
      <c r="B517" s="226"/>
      <c r="C517" s="226"/>
      <c r="D517" s="227"/>
      <c r="E517" s="99" t="s">
        <v>930</v>
      </c>
      <c r="F517" s="99">
        <f t="shared" si="25"/>
        <v>1</v>
      </c>
      <c r="G517" s="99"/>
      <c r="H517" s="99">
        <v>1</v>
      </c>
      <c r="I517" s="99"/>
      <c r="J517" s="99"/>
    </row>
    <row r="518" spans="1:10" s="92" customFormat="1" ht="19.5" customHeight="1" x14ac:dyDescent="0.25">
      <c r="A518" s="140">
        <f t="shared" si="21"/>
        <v>5</v>
      </c>
      <c r="B518" s="226"/>
      <c r="C518" s="226"/>
      <c r="D518" s="99" t="s">
        <v>931</v>
      </c>
      <c r="E518" s="99" t="s">
        <v>932</v>
      </c>
      <c r="F518" s="99">
        <f t="shared" si="25"/>
        <v>1</v>
      </c>
      <c r="G518" s="99"/>
      <c r="H518" s="99">
        <v>1</v>
      </c>
      <c r="I518" s="99"/>
      <c r="J518" s="99"/>
    </row>
    <row r="519" spans="1:10" s="92" customFormat="1" ht="19.5" customHeight="1" x14ac:dyDescent="0.25">
      <c r="A519" s="140">
        <f t="shared" si="21"/>
        <v>6</v>
      </c>
      <c r="B519" s="226"/>
      <c r="C519" s="226"/>
      <c r="D519" s="99" t="s">
        <v>169</v>
      </c>
      <c r="E519" s="99" t="s">
        <v>933</v>
      </c>
      <c r="F519" s="99">
        <f t="shared" si="25"/>
        <v>1</v>
      </c>
      <c r="G519" s="99"/>
      <c r="H519" s="99">
        <v>1</v>
      </c>
      <c r="I519" s="99"/>
      <c r="J519" s="99"/>
    </row>
    <row r="520" spans="1:10" s="92" customFormat="1" ht="19.5" customHeight="1" x14ac:dyDescent="0.25">
      <c r="A520" s="140">
        <f t="shared" si="21"/>
        <v>7</v>
      </c>
      <c r="B520" s="226"/>
      <c r="C520" s="226"/>
      <c r="D520" s="99" t="s">
        <v>934</v>
      </c>
      <c r="E520" s="99" t="s">
        <v>935</v>
      </c>
      <c r="F520" s="99">
        <f t="shared" si="25"/>
        <v>1</v>
      </c>
      <c r="G520" s="99"/>
      <c r="H520" s="99">
        <v>1</v>
      </c>
      <c r="I520" s="99"/>
      <c r="J520" s="99"/>
    </row>
    <row r="521" spans="1:10" s="92" customFormat="1" ht="19.5" customHeight="1" x14ac:dyDescent="0.25">
      <c r="A521" s="140">
        <f t="shared" si="21"/>
        <v>8</v>
      </c>
      <c r="B521" s="226"/>
      <c r="C521" s="226"/>
      <c r="D521" s="99" t="s">
        <v>936</v>
      </c>
      <c r="E521" s="99" t="s">
        <v>937</v>
      </c>
      <c r="F521" s="99">
        <f t="shared" si="25"/>
        <v>1</v>
      </c>
      <c r="G521" s="99"/>
      <c r="H521" s="99">
        <v>1</v>
      </c>
      <c r="I521" s="99"/>
      <c r="J521" s="99"/>
    </row>
    <row r="522" spans="1:10" s="92" customFormat="1" ht="19.5" customHeight="1" x14ac:dyDescent="0.25">
      <c r="A522" s="140">
        <f t="shared" si="21"/>
        <v>9</v>
      </c>
      <c r="B522" s="226"/>
      <c r="C522" s="226"/>
      <c r="D522" s="99" t="s">
        <v>938</v>
      </c>
      <c r="E522" s="99" t="s">
        <v>939</v>
      </c>
      <c r="F522" s="99">
        <f t="shared" si="25"/>
        <v>1</v>
      </c>
      <c r="G522" s="99"/>
      <c r="H522" s="99">
        <v>1</v>
      </c>
      <c r="I522" s="99"/>
      <c r="J522" s="99"/>
    </row>
    <row r="523" spans="1:10" s="92" customFormat="1" ht="19.5" customHeight="1" x14ac:dyDescent="0.25">
      <c r="A523" s="140">
        <f t="shared" si="21"/>
        <v>10</v>
      </c>
      <c r="B523" s="226"/>
      <c r="C523" s="226"/>
      <c r="D523" s="99" t="s">
        <v>940</v>
      </c>
      <c r="E523" s="99" t="s">
        <v>941</v>
      </c>
      <c r="F523" s="99">
        <f t="shared" si="25"/>
        <v>1</v>
      </c>
      <c r="G523" s="99"/>
      <c r="H523" s="99">
        <v>1</v>
      </c>
      <c r="I523" s="99"/>
      <c r="J523" s="99"/>
    </row>
    <row r="524" spans="1:10" s="92" customFormat="1" ht="19.5" customHeight="1" x14ac:dyDescent="0.25">
      <c r="A524" s="140">
        <f t="shared" si="21"/>
        <v>11</v>
      </c>
      <c r="B524" s="226"/>
      <c r="C524" s="226"/>
      <c r="D524" s="99" t="s">
        <v>602</v>
      </c>
      <c r="E524" s="99" t="s">
        <v>942</v>
      </c>
      <c r="F524" s="99">
        <f t="shared" si="25"/>
        <v>1</v>
      </c>
      <c r="G524" s="99"/>
      <c r="H524" s="99">
        <v>1</v>
      </c>
      <c r="I524" s="99"/>
      <c r="J524" s="99"/>
    </row>
    <row r="525" spans="1:10" s="92" customFormat="1" ht="19.5" customHeight="1" x14ac:dyDescent="0.25">
      <c r="A525" s="140">
        <f t="shared" ref="A525:A587" si="26">+A524+1</f>
        <v>12</v>
      </c>
      <c r="B525" s="226"/>
      <c r="C525" s="226"/>
      <c r="D525" s="99" t="s">
        <v>943</v>
      </c>
      <c r="E525" s="99" t="s">
        <v>944</v>
      </c>
      <c r="F525" s="99">
        <f t="shared" si="25"/>
        <v>1</v>
      </c>
      <c r="G525" s="99"/>
      <c r="H525" s="99">
        <v>1</v>
      </c>
      <c r="I525" s="99"/>
      <c r="J525" s="99"/>
    </row>
    <row r="526" spans="1:10" s="92" customFormat="1" ht="19.5" customHeight="1" x14ac:dyDescent="0.25">
      <c r="A526" s="140">
        <f t="shared" si="26"/>
        <v>13</v>
      </c>
      <c r="B526" s="226"/>
      <c r="C526" s="226"/>
      <c r="D526" s="99" t="s">
        <v>924</v>
      </c>
      <c r="E526" s="99" t="s">
        <v>945</v>
      </c>
      <c r="F526" s="99">
        <f t="shared" si="25"/>
        <v>1</v>
      </c>
      <c r="G526" s="99"/>
      <c r="H526" s="99">
        <v>1</v>
      </c>
      <c r="I526" s="99"/>
      <c r="J526" s="99"/>
    </row>
    <row r="527" spans="1:10" s="92" customFormat="1" ht="19.5" customHeight="1" x14ac:dyDescent="0.25">
      <c r="A527" s="140">
        <f t="shared" si="26"/>
        <v>14</v>
      </c>
      <c r="B527" s="226"/>
      <c r="C527" s="226"/>
      <c r="D527" s="227" t="s">
        <v>112</v>
      </c>
      <c r="E527" s="99" t="s">
        <v>946</v>
      </c>
      <c r="F527" s="99">
        <f t="shared" si="25"/>
        <v>1</v>
      </c>
      <c r="G527" s="99"/>
      <c r="H527" s="99">
        <v>1</v>
      </c>
      <c r="I527" s="99"/>
      <c r="J527" s="99"/>
    </row>
    <row r="528" spans="1:10" s="92" customFormat="1" ht="19.5" customHeight="1" x14ac:dyDescent="0.25">
      <c r="A528" s="140">
        <f t="shared" si="26"/>
        <v>15</v>
      </c>
      <c r="B528" s="226"/>
      <c r="C528" s="226"/>
      <c r="D528" s="227"/>
      <c r="E528" s="99" t="s">
        <v>947</v>
      </c>
      <c r="F528" s="99">
        <f t="shared" si="25"/>
        <v>1</v>
      </c>
      <c r="G528" s="99"/>
      <c r="H528" s="99">
        <v>1</v>
      </c>
      <c r="I528" s="99"/>
      <c r="J528" s="99"/>
    </row>
    <row r="529" spans="1:10" s="92" customFormat="1" ht="19.5" customHeight="1" x14ac:dyDescent="0.25">
      <c r="A529" s="140">
        <f t="shared" si="26"/>
        <v>16</v>
      </c>
      <c r="B529" s="226"/>
      <c r="C529" s="218"/>
      <c r="D529" s="99" t="s">
        <v>948</v>
      </c>
      <c r="E529" s="99" t="s">
        <v>949</v>
      </c>
      <c r="F529" s="99">
        <f t="shared" si="25"/>
        <v>1</v>
      </c>
      <c r="G529" s="99"/>
      <c r="H529" s="99">
        <v>1</v>
      </c>
      <c r="I529" s="99"/>
      <c r="J529" s="99"/>
    </row>
    <row r="530" spans="1:10" s="92" customFormat="1" ht="19.5" customHeight="1" x14ac:dyDescent="0.25">
      <c r="A530" s="140"/>
      <c r="B530" s="226"/>
      <c r="C530" s="94" t="s">
        <v>63</v>
      </c>
      <c r="D530" s="94">
        <v>13</v>
      </c>
      <c r="E530" s="94">
        <v>16</v>
      </c>
      <c r="F530" s="94">
        <f>SUM(F514:F529)</f>
        <v>16</v>
      </c>
      <c r="G530" s="94"/>
      <c r="H530" s="94">
        <f>SUM(H514:H529)</f>
        <v>16</v>
      </c>
      <c r="I530" s="99"/>
      <c r="J530" s="99"/>
    </row>
    <row r="531" spans="1:10" s="92" customFormat="1" ht="19.5" customHeight="1" x14ac:dyDescent="0.25">
      <c r="A531" s="140">
        <f t="shared" si="26"/>
        <v>1</v>
      </c>
      <c r="B531" s="226"/>
      <c r="C531" s="217" t="s">
        <v>951</v>
      </c>
      <c r="D531" s="227" t="s">
        <v>953</v>
      </c>
      <c r="E531" s="99" t="s">
        <v>954</v>
      </c>
      <c r="F531" s="99">
        <f t="shared" ref="F531:F541" si="27">+H531+G531</f>
        <v>1</v>
      </c>
      <c r="G531" s="99"/>
      <c r="H531" s="99">
        <v>1</v>
      </c>
      <c r="I531" s="99"/>
      <c r="J531" s="99"/>
    </row>
    <row r="532" spans="1:10" s="92" customFormat="1" ht="19.5" customHeight="1" x14ac:dyDescent="0.25">
      <c r="A532" s="140">
        <f t="shared" si="26"/>
        <v>2</v>
      </c>
      <c r="B532" s="226"/>
      <c r="C532" s="226"/>
      <c r="D532" s="227"/>
      <c r="E532" s="99" t="s">
        <v>955</v>
      </c>
      <c r="F532" s="99">
        <f t="shared" si="27"/>
        <v>1</v>
      </c>
      <c r="G532" s="99"/>
      <c r="H532" s="99">
        <v>1</v>
      </c>
      <c r="I532" s="99"/>
      <c r="J532" s="99"/>
    </row>
    <row r="533" spans="1:10" s="92" customFormat="1" ht="19.5" customHeight="1" x14ac:dyDescent="0.25">
      <c r="A533" s="140">
        <f t="shared" si="26"/>
        <v>3</v>
      </c>
      <c r="B533" s="226"/>
      <c r="C533" s="226"/>
      <c r="D533" s="227"/>
      <c r="E533" s="99" t="s">
        <v>957</v>
      </c>
      <c r="F533" s="99">
        <f t="shared" si="27"/>
        <v>1</v>
      </c>
      <c r="G533" s="99"/>
      <c r="H533" s="99">
        <v>1</v>
      </c>
      <c r="I533" s="99"/>
      <c r="J533" s="99"/>
    </row>
    <row r="534" spans="1:10" s="92" customFormat="1" ht="19.5" customHeight="1" x14ac:dyDescent="0.25">
      <c r="A534" s="140">
        <f t="shared" si="26"/>
        <v>4</v>
      </c>
      <c r="B534" s="226"/>
      <c r="C534" s="226"/>
      <c r="D534" s="99" t="s">
        <v>958</v>
      </c>
      <c r="E534" s="99" t="s">
        <v>959</v>
      </c>
      <c r="F534" s="99">
        <f t="shared" si="27"/>
        <v>1</v>
      </c>
      <c r="G534" s="99"/>
      <c r="H534" s="99">
        <v>1</v>
      </c>
      <c r="I534" s="99"/>
      <c r="J534" s="99"/>
    </row>
    <row r="535" spans="1:10" s="92" customFormat="1" ht="19.5" customHeight="1" x14ac:dyDescent="0.25">
      <c r="A535" s="140">
        <f t="shared" si="26"/>
        <v>5</v>
      </c>
      <c r="B535" s="226"/>
      <c r="C535" s="226"/>
      <c r="D535" s="99" t="s">
        <v>956</v>
      </c>
      <c r="E535" s="99" t="s">
        <v>960</v>
      </c>
      <c r="F535" s="99">
        <f t="shared" si="27"/>
        <v>1</v>
      </c>
      <c r="G535" s="99"/>
      <c r="H535" s="99">
        <v>1</v>
      </c>
      <c r="I535" s="99"/>
      <c r="J535" s="99"/>
    </row>
    <row r="536" spans="1:10" s="92" customFormat="1" ht="19.5" customHeight="1" x14ac:dyDescent="0.25">
      <c r="A536" s="140">
        <f t="shared" si="26"/>
        <v>6</v>
      </c>
      <c r="B536" s="226"/>
      <c r="C536" s="226"/>
      <c r="D536" s="99" t="s">
        <v>961</v>
      </c>
      <c r="E536" s="99" t="s">
        <v>962</v>
      </c>
      <c r="F536" s="99">
        <f t="shared" si="27"/>
        <v>1</v>
      </c>
      <c r="G536" s="99"/>
      <c r="H536" s="99">
        <v>1</v>
      </c>
      <c r="I536" s="99"/>
      <c r="J536" s="99"/>
    </row>
    <row r="537" spans="1:10" s="92" customFormat="1" ht="19.5" customHeight="1" x14ac:dyDescent="0.25">
      <c r="A537" s="140">
        <f t="shared" si="26"/>
        <v>7</v>
      </c>
      <c r="B537" s="226"/>
      <c r="C537" s="226"/>
      <c r="D537" s="99" t="s">
        <v>948</v>
      </c>
      <c r="E537" s="99" t="s">
        <v>963</v>
      </c>
      <c r="F537" s="99">
        <f t="shared" si="27"/>
        <v>1</v>
      </c>
      <c r="G537" s="99"/>
      <c r="H537" s="99">
        <v>1</v>
      </c>
      <c r="I537" s="99"/>
      <c r="J537" s="99"/>
    </row>
    <row r="538" spans="1:10" s="92" customFormat="1" ht="19.5" customHeight="1" x14ac:dyDescent="0.25">
      <c r="A538" s="140">
        <f t="shared" si="26"/>
        <v>8</v>
      </c>
      <c r="B538" s="226"/>
      <c r="C538" s="226"/>
      <c r="D538" s="227" t="s">
        <v>952</v>
      </c>
      <c r="E538" s="99" t="s">
        <v>964</v>
      </c>
      <c r="F538" s="99">
        <f t="shared" si="27"/>
        <v>1</v>
      </c>
      <c r="G538" s="99"/>
      <c r="H538" s="99">
        <v>1</v>
      </c>
      <c r="I538" s="99"/>
      <c r="J538" s="99"/>
    </row>
    <row r="539" spans="1:10" s="92" customFormat="1" ht="19.5" customHeight="1" x14ac:dyDescent="0.25">
      <c r="A539" s="140">
        <f t="shared" si="26"/>
        <v>9</v>
      </c>
      <c r="B539" s="226"/>
      <c r="C539" s="226"/>
      <c r="D539" s="227"/>
      <c r="E539" s="99" t="s">
        <v>965</v>
      </c>
      <c r="F539" s="99">
        <f t="shared" si="27"/>
        <v>1</v>
      </c>
      <c r="G539" s="99"/>
      <c r="H539" s="99">
        <v>1</v>
      </c>
      <c r="I539" s="99"/>
      <c r="J539" s="99"/>
    </row>
    <row r="540" spans="1:10" s="92" customFormat="1" ht="19.5" customHeight="1" x14ac:dyDescent="0.25">
      <c r="A540" s="140">
        <f t="shared" si="26"/>
        <v>10</v>
      </c>
      <c r="B540" s="226"/>
      <c r="C540" s="226"/>
      <c r="D540" s="227"/>
      <c r="E540" s="99" t="s">
        <v>966</v>
      </c>
      <c r="F540" s="99">
        <f t="shared" si="27"/>
        <v>1</v>
      </c>
      <c r="G540" s="99"/>
      <c r="H540" s="99">
        <v>1</v>
      </c>
      <c r="I540" s="99"/>
      <c r="J540" s="99"/>
    </row>
    <row r="541" spans="1:10" s="92" customFormat="1" ht="19.5" customHeight="1" x14ac:dyDescent="0.25">
      <c r="A541" s="140">
        <f t="shared" si="26"/>
        <v>11</v>
      </c>
      <c r="B541" s="226"/>
      <c r="C541" s="218"/>
      <c r="D541" s="227"/>
      <c r="E541" s="99" t="s">
        <v>967</v>
      </c>
      <c r="F541" s="99">
        <f t="shared" si="27"/>
        <v>1</v>
      </c>
      <c r="G541" s="99"/>
      <c r="H541" s="99">
        <v>1</v>
      </c>
      <c r="I541" s="99"/>
      <c r="J541" s="99"/>
    </row>
    <row r="542" spans="1:10" s="92" customFormat="1" ht="19.5" customHeight="1" x14ac:dyDescent="0.25">
      <c r="A542" s="140"/>
      <c r="B542" s="226"/>
      <c r="C542" s="94" t="s">
        <v>63</v>
      </c>
      <c r="D542" s="94">
        <v>6</v>
      </c>
      <c r="E542" s="94">
        <v>11</v>
      </c>
      <c r="F542" s="94">
        <f>SUM(F531:F541)</f>
        <v>11</v>
      </c>
      <c r="G542" s="94"/>
      <c r="H542" s="94">
        <f>SUM(H531:H541)</f>
        <v>11</v>
      </c>
      <c r="I542" s="99"/>
      <c r="J542" s="99"/>
    </row>
    <row r="543" spans="1:10" s="92" customFormat="1" ht="19.5" customHeight="1" x14ac:dyDescent="0.25">
      <c r="A543" s="140">
        <f t="shared" si="26"/>
        <v>1</v>
      </c>
      <c r="B543" s="226"/>
      <c r="C543" s="217" t="s">
        <v>968</v>
      </c>
      <c r="D543" s="99" t="s">
        <v>970</v>
      </c>
      <c r="E543" s="99" t="s">
        <v>971</v>
      </c>
      <c r="F543" s="99">
        <f t="shared" ref="F543:F553" si="28">+H543+G543</f>
        <v>1</v>
      </c>
      <c r="G543" s="99"/>
      <c r="H543" s="99">
        <v>1</v>
      </c>
      <c r="I543" s="99"/>
      <c r="J543" s="99"/>
    </row>
    <row r="544" spans="1:10" s="92" customFormat="1" ht="19.5" customHeight="1" x14ac:dyDescent="0.25">
      <c r="A544" s="140">
        <f t="shared" si="26"/>
        <v>2</v>
      </c>
      <c r="B544" s="226"/>
      <c r="C544" s="226"/>
      <c r="D544" s="121" t="s">
        <v>969</v>
      </c>
      <c r="E544" s="132" t="s">
        <v>972</v>
      </c>
      <c r="F544" s="99">
        <f t="shared" si="28"/>
        <v>1</v>
      </c>
      <c r="G544" s="99"/>
      <c r="H544" s="99">
        <v>1</v>
      </c>
      <c r="I544" s="99"/>
      <c r="J544" s="99"/>
    </row>
    <row r="545" spans="1:10" s="92" customFormat="1" ht="19.5" customHeight="1" x14ac:dyDescent="0.25">
      <c r="A545" s="140">
        <f t="shared" si="26"/>
        <v>3</v>
      </c>
      <c r="B545" s="226"/>
      <c r="C545" s="226"/>
      <c r="D545" s="121" t="s">
        <v>973</v>
      </c>
      <c r="E545" s="132" t="s">
        <v>974</v>
      </c>
      <c r="F545" s="99">
        <f t="shared" si="28"/>
        <v>1</v>
      </c>
      <c r="G545" s="99"/>
      <c r="H545" s="99">
        <v>1</v>
      </c>
      <c r="I545" s="99"/>
      <c r="J545" s="99"/>
    </row>
    <row r="546" spans="1:10" s="92" customFormat="1" ht="19.5" customHeight="1" x14ac:dyDescent="0.25">
      <c r="A546" s="140">
        <f t="shared" si="26"/>
        <v>4</v>
      </c>
      <c r="B546" s="226"/>
      <c r="C546" s="226"/>
      <c r="D546" s="120" t="s">
        <v>970</v>
      </c>
      <c r="E546" s="99" t="s">
        <v>975</v>
      </c>
      <c r="F546" s="99">
        <f t="shared" si="28"/>
        <v>1</v>
      </c>
      <c r="G546" s="99"/>
      <c r="H546" s="99">
        <v>1</v>
      </c>
      <c r="I546" s="99"/>
      <c r="J546" s="99"/>
    </row>
    <row r="547" spans="1:10" s="92" customFormat="1" ht="19.5" customHeight="1" x14ac:dyDescent="0.25">
      <c r="A547" s="140">
        <f t="shared" si="26"/>
        <v>5</v>
      </c>
      <c r="B547" s="226"/>
      <c r="C547" s="226"/>
      <c r="D547" s="121" t="s">
        <v>976</v>
      </c>
      <c r="E547" s="120" t="s">
        <v>977</v>
      </c>
      <c r="F547" s="99">
        <f t="shared" si="28"/>
        <v>1</v>
      </c>
      <c r="G547" s="99"/>
      <c r="H547" s="99">
        <v>1</v>
      </c>
      <c r="I547" s="99"/>
      <c r="J547" s="99"/>
    </row>
    <row r="548" spans="1:10" s="92" customFormat="1" ht="19.5" customHeight="1" x14ac:dyDescent="0.25">
      <c r="A548" s="140">
        <f t="shared" si="26"/>
        <v>6</v>
      </c>
      <c r="B548" s="226"/>
      <c r="C548" s="226"/>
      <c r="D548" s="120" t="s">
        <v>184</v>
      </c>
      <c r="E548" s="120" t="s">
        <v>978</v>
      </c>
      <c r="F548" s="99">
        <f t="shared" si="28"/>
        <v>1</v>
      </c>
      <c r="G548" s="99"/>
      <c r="H548" s="99">
        <v>1</v>
      </c>
      <c r="I548" s="99"/>
      <c r="J548" s="99"/>
    </row>
    <row r="549" spans="1:10" s="92" customFormat="1" ht="19.5" customHeight="1" x14ac:dyDescent="0.25">
      <c r="A549" s="140">
        <f t="shared" si="26"/>
        <v>7</v>
      </c>
      <c r="B549" s="226"/>
      <c r="C549" s="226"/>
      <c r="D549" s="120" t="s">
        <v>979</v>
      </c>
      <c r="E549" s="120" t="s">
        <v>980</v>
      </c>
      <c r="F549" s="99">
        <f t="shared" si="28"/>
        <v>1</v>
      </c>
      <c r="G549" s="99"/>
      <c r="H549" s="99">
        <v>1</v>
      </c>
      <c r="I549" s="99"/>
      <c r="J549" s="99"/>
    </row>
    <row r="550" spans="1:10" s="92" customFormat="1" ht="19.5" customHeight="1" x14ac:dyDescent="0.25">
      <c r="A550" s="140">
        <f t="shared" si="26"/>
        <v>8</v>
      </c>
      <c r="B550" s="226"/>
      <c r="C550" s="226"/>
      <c r="D550" s="240" t="s">
        <v>982</v>
      </c>
      <c r="E550" s="120" t="s">
        <v>983</v>
      </c>
      <c r="F550" s="99">
        <f t="shared" si="28"/>
        <v>1</v>
      </c>
      <c r="G550" s="99"/>
      <c r="H550" s="99">
        <v>1</v>
      </c>
      <c r="I550" s="99"/>
      <c r="J550" s="99"/>
    </row>
    <row r="551" spans="1:10" s="92" customFormat="1" ht="19.5" customHeight="1" x14ac:dyDescent="0.25">
      <c r="A551" s="140">
        <f t="shared" si="26"/>
        <v>9</v>
      </c>
      <c r="B551" s="226"/>
      <c r="C551" s="226"/>
      <c r="D551" s="240"/>
      <c r="E551" s="120" t="s">
        <v>984</v>
      </c>
      <c r="F551" s="99">
        <f t="shared" si="28"/>
        <v>1</v>
      </c>
      <c r="G551" s="99"/>
      <c r="H551" s="99">
        <v>1</v>
      </c>
      <c r="I551" s="99"/>
      <c r="J551" s="99"/>
    </row>
    <row r="552" spans="1:10" s="92" customFormat="1" ht="19.5" customHeight="1" x14ac:dyDescent="0.25">
      <c r="A552" s="140">
        <f t="shared" si="26"/>
        <v>10</v>
      </c>
      <c r="B552" s="226"/>
      <c r="C552" s="226"/>
      <c r="D552" s="240" t="s">
        <v>985</v>
      </c>
      <c r="E552" s="120" t="s">
        <v>986</v>
      </c>
      <c r="F552" s="99">
        <f t="shared" si="28"/>
        <v>1</v>
      </c>
      <c r="G552" s="99"/>
      <c r="H552" s="99">
        <v>1</v>
      </c>
      <c r="I552" s="99"/>
      <c r="J552" s="99"/>
    </row>
    <row r="553" spans="1:10" s="92" customFormat="1" ht="19.5" customHeight="1" x14ac:dyDescent="0.25">
      <c r="A553" s="140">
        <f t="shared" si="26"/>
        <v>11</v>
      </c>
      <c r="B553" s="226"/>
      <c r="C553" s="218"/>
      <c r="D553" s="240"/>
      <c r="E553" s="120" t="s">
        <v>987</v>
      </c>
      <c r="F553" s="99">
        <f t="shared" si="28"/>
        <v>1</v>
      </c>
      <c r="G553" s="99"/>
      <c r="H553" s="99">
        <v>1</v>
      </c>
      <c r="I553" s="99"/>
      <c r="J553" s="99"/>
    </row>
    <row r="554" spans="1:10" s="92" customFormat="1" ht="19.5" customHeight="1" x14ac:dyDescent="0.25">
      <c r="A554" s="140"/>
      <c r="B554" s="226"/>
      <c r="C554" s="94" t="s">
        <v>63</v>
      </c>
      <c r="D554" s="94">
        <v>9</v>
      </c>
      <c r="E554" s="94">
        <v>11</v>
      </c>
      <c r="F554" s="94">
        <f>SUM(F543:F553)</f>
        <v>11</v>
      </c>
      <c r="G554" s="94"/>
      <c r="H554" s="94">
        <f>SUM(H543:H553)</f>
        <v>11</v>
      </c>
      <c r="I554" s="99"/>
      <c r="J554" s="99"/>
    </row>
    <row r="555" spans="1:10" s="92" customFormat="1" ht="19.5" customHeight="1" x14ac:dyDescent="0.25">
      <c r="A555" s="140">
        <f t="shared" si="26"/>
        <v>1</v>
      </c>
      <c r="B555" s="226"/>
      <c r="C555" s="217" t="s">
        <v>988</v>
      </c>
      <c r="D555" s="99" t="s">
        <v>989</v>
      </c>
      <c r="E555" s="99" t="s">
        <v>990</v>
      </c>
      <c r="F555" s="99">
        <f t="shared" ref="F555:F563" si="29">+H555+G555</f>
        <v>1</v>
      </c>
      <c r="G555" s="99"/>
      <c r="H555" s="99">
        <v>1</v>
      </c>
      <c r="I555" s="99"/>
      <c r="J555" s="99"/>
    </row>
    <row r="556" spans="1:10" s="92" customFormat="1" ht="19.5" customHeight="1" x14ac:dyDescent="0.25">
      <c r="A556" s="140">
        <f t="shared" si="26"/>
        <v>2</v>
      </c>
      <c r="B556" s="226"/>
      <c r="C556" s="226"/>
      <c r="D556" s="99" t="s">
        <v>991</v>
      </c>
      <c r="E556" s="99" t="s">
        <v>992</v>
      </c>
      <c r="F556" s="99">
        <f t="shared" si="29"/>
        <v>1</v>
      </c>
      <c r="G556" s="99"/>
      <c r="H556" s="99">
        <v>1</v>
      </c>
      <c r="I556" s="99"/>
      <c r="J556" s="99"/>
    </row>
    <row r="557" spans="1:10" s="92" customFormat="1" ht="19.5" customHeight="1" x14ac:dyDescent="0.25">
      <c r="A557" s="140">
        <f t="shared" si="26"/>
        <v>3</v>
      </c>
      <c r="B557" s="226"/>
      <c r="C557" s="226"/>
      <c r="D557" s="99" t="s">
        <v>993</v>
      </c>
      <c r="E557" s="99" t="s">
        <v>994</v>
      </c>
      <c r="F557" s="99">
        <f t="shared" si="29"/>
        <v>1</v>
      </c>
      <c r="G557" s="99"/>
      <c r="H557" s="99">
        <v>1</v>
      </c>
      <c r="I557" s="99"/>
      <c r="J557" s="99"/>
    </row>
    <row r="558" spans="1:10" s="92" customFormat="1" ht="19.5" customHeight="1" x14ac:dyDescent="0.25">
      <c r="A558" s="140">
        <f t="shared" si="26"/>
        <v>4</v>
      </c>
      <c r="B558" s="226"/>
      <c r="C558" s="226"/>
      <c r="D558" s="99" t="s">
        <v>995</v>
      </c>
      <c r="E558" s="99" t="s">
        <v>996</v>
      </c>
      <c r="F558" s="99">
        <f t="shared" si="29"/>
        <v>1</v>
      </c>
      <c r="G558" s="99"/>
      <c r="H558" s="99">
        <v>1</v>
      </c>
      <c r="I558" s="99"/>
      <c r="J558" s="99"/>
    </row>
    <row r="559" spans="1:10" s="92" customFormat="1" ht="19.5" customHeight="1" x14ac:dyDescent="0.25">
      <c r="A559" s="140">
        <f t="shared" si="26"/>
        <v>5</v>
      </c>
      <c r="B559" s="226"/>
      <c r="C559" s="226"/>
      <c r="D559" s="99" t="s">
        <v>988</v>
      </c>
      <c r="E559" s="99" t="s">
        <v>997</v>
      </c>
      <c r="F559" s="99">
        <f t="shared" si="29"/>
        <v>1</v>
      </c>
      <c r="G559" s="99"/>
      <c r="H559" s="99">
        <v>1</v>
      </c>
      <c r="I559" s="99"/>
      <c r="J559" s="99"/>
    </row>
    <row r="560" spans="1:10" s="92" customFormat="1" ht="19.5" customHeight="1" x14ac:dyDescent="0.25">
      <c r="A560" s="140">
        <f t="shared" si="26"/>
        <v>6</v>
      </c>
      <c r="B560" s="226"/>
      <c r="C560" s="226"/>
      <c r="D560" s="99" t="s">
        <v>998</v>
      </c>
      <c r="E560" s="99" t="s">
        <v>999</v>
      </c>
      <c r="F560" s="99">
        <f t="shared" si="29"/>
        <v>1</v>
      </c>
      <c r="G560" s="99"/>
      <c r="H560" s="99">
        <v>1</v>
      </c>
      <c r="I560" s="99"/>
      <c r="J560" s="99"/>
    </row>
    <row r="561" spans="1:10" s="92" customFormat="1" ht="19.5" customHeight="1" x14ac:dyDescent="0.25">
      <c r="A561" s="140">
        <f t="shared" si="26"/>
        <v>7</v>
      </c>
      <c r="B561" s="226"/>
      <c r="C561" s="226"/>
      <c r="D561" s="227" t="s">
        <v>228</v>
      </c>
      <c r="E561" s="99" t="s">
        <v>1000</v>
      </c>
      <c r="F561" s="99">
        <f t="shared" si="29"/>
        <v>1</v>
      </c>
      <c r="G561" s="99"/>
      <c r="H561" s="99">
        <v>1</v>
      </c>
      <c r="I561" s="99"/>
      <c r="J561" s="99"/>
    </row>
    <row r="562" spans="1:10" s="92" customFormat="1" ht="19.5" customHeight="1" x14ac:dyDescent="0.25">
      <c r="A562" s="140">
        <f t="shared" si="26"/>
        <v>8</v>
      </c>
      <c r="B562" s="226"/>
      <c r="C562" s="226"/>
      <c r="D562" s="227"/>
      <c r="E562" s="99" t="s">
        <v>1001</v>
      </c>
      <c r="F562" s="99">
        <f t="shared" si="29"/>
        <v>1</v>
      </c>
      <c r="G562" s="99"/>
      <c r="H562" s="99">
        <v>1</v>
      </c>
      <c r="I562" s="99"/>
      <c r="J562" s="99"/>
    </row>
    <row r="563" spans="1:10" s="92" customFormat="1" ht="19.5" customHeight="1" x14ac:dyDescent="0.25">
      <c r="A563" s="140">
        <f t="shared" si="26"/>
        <v>9</v>
      </c>
      <c r="B563" s="226"/>
      <c r="C563" s="218"/>
      <c r="D563" s="99" t="s">
        <v>1002</v>
      </c>
      <c r="E563" s="99" t="s">
        <v>1003</v>
      </c>
      <c r="F563" s="99">
        <f t="shared" si="29"/>
        <v>1</v>
      </c>
      <c r="G563" s="99"/>
      <c r="H563" s="99">
        <v>1</v>
      </c>
      <c r="I563" s="99"/>
      <c r="J563" s="99"/>
    </row>
    <row r="564" spans="1:10" s="92" customFormat="1" ht="19.5" customHeight="1" x14ac:dyDescent="0.25">
      <c r="A564" s="140"/>
      <c r="B564" s="226"/>
      <c r="C564" s="94" t="s">
        <v>63</v>
      </c>
      <c r="D564" s="94">
        <v>8</v>
      </c>
      <c r="E564" s="94">
        <v>9</v>
      </c>
      <c r="F564" s="94">
        <f>SUM(F555:F563)</f>
        <v>9</v>
      </c>
      <c r="G564" s="94"/>
      <c r="H564" s="94">
        <f>SUM(H555:H563)</f>
        <v>9</v>
      </c>
      <c r="I564" s="99"/>
      <c r="J564" s="99"/>
    </row>
    <row r="565" spans="1:10" s="92" customFormat="1" ht="19.5" customHeight="1" x14ac:dyDescent="0.25">
      <c r="A565" s="140">
        <f t="shared" si="26"/>
        <v>1</v>
      </c>
      <c r="B565" s="226"/>
      <c r="C565" s="217" t="s">
        <v>1004</v>
      </c>
      <c r="D565" s="227" t="s">
        <v>1005</v>
      </c>
      <c r="E565" s="99" t="s">
        <v>1006</v>
      </c>
      <c r="F565" s="99">
        <f t="shared" ref="F565:F573" si="30">+H565+G565</f>
        <v>1</v>
      </c>
      <c r="G565" s="99"/>
      <c r="H565" s="99">
        <v>1</v>
      </c>
      <c r="I565" s="99"/>
      <c r="J565" s="99"/>
    </row>
    <row r="566" spans="1:10" s="92" customFormat="1" ht="19.5" customHeight="1" x14ac:dyDescent="0.25">
      <c r="A566" s="140">
        <f t="shared" si="26"/>
        <v>2</v>
      </c>
      <c r="B566" s="226"/>
      <c r="C566" s="226"/>
      <c r="D566" s="227"/>
      <c r="E566" s="99" t="s">
        <v>1007</v>
      </c>
      <c r="F566" s="99">
        <f t="shared" si="30"/>
        <v>1</v>
      </c>
      <c r="G566" s="99"/>
      <c r="H566" s="99">
        <v>1</v>
      </c>
      <c r="I566" s="99"/>
      <c r="J566" s="99"/>
    </row>
    <row r="567" spans="1:10" s="92" customFormat="1" ht="19.5" customHeight="1" x14ac:dyDescent="0.25">
      <c r="A567" s="140">
        <f t="shared" si="26"/>
        <v>3</v>
      </c>
      <c r="B567" s="226"/>
      <c r="C567" s="226"/>
      <c r="D567" s="99" t="s">
        <v>1008</v>
      </c>
      <c r="E567" s="99" t="s">
        <v>1009</v>
      </c>
      <c r="F567" s="99">
        <f t="shared" si="30"/>
        <v>1</v>
      </c>
      <c r="G567" s="99"/>
      <c r="H567" s="99">
        <v>1</v>
      </c>
      <c r="I567" s="99"/>
      <c r="J567" s="99"/>
    </row>
    <row r="568" spans="1:10" s="92" customFormat="1" ht="19.5" customHeight="1" x14ac:dyDescent="0.25">
      <c r="A568" s="140">
        <f t="shared" si="26"/>
        <v>4</v>
      </c>
      <c r="B568" s="226"/>
      <c r="C568" s="226"/>
      <c r="D568" s="99" t="s">
        <v>602</v>
      </c>
      <c r="E568" s="99" t="s">
        <v>1010</v>
      </c>
      <c r="F568" s="99">
        <f t="shared" si="30"/>
        <v>1</v>
      </c>
      <c r="G568" s="99"/>
      <c r="H568" s="99">
        <v>1</v>
      </c>
      <c r="I568" s="99"/>
      <c r="J568" s="99"/>
    </row>
    <row r="569" spans="1:10" s="92" customFormat="1" ht="19.5" customHeight="1" x14ac:dyDescent="0.25">
      <c r="A569" s="140">
        <f t="shared" si="26"/>
        <v>5</v>
      </c>
      <c r="B569" s="226"/>
      <c r="C569" s="226"/>
      <c r="D569" s="99" t="s">
        <v>1011</v>
      </c>
      <c r="E569" s="99" t="s">
        <v>1012</v>
      </c>
      <c r="F569" s="99">
        <f t="shared" si="30"/>
        <v>1</v>
      </c>
      <c r="G569" s="99"/>
      <c r="H569" s="99">
        <v>1</v>
      </c>
      <c r="I569" s="99"/>
      <c r="J569" s="99"/>
    </row>
    <row r="570" spans="1:10" s="92" customFormat="1" ht="19.5" customHeight="1" x14ac:dyDescent="0.25">
      <c r="A570" s="140">
        <f t="shared" si="26"/>
        <v>6</v>
      </c>
      <c r="B570" s="226"/>
      <c r="C570" s="226"/>
      <c r="D570" s="99" t="s">
        <v>271</v>
      </c>
      <c r="E570" s="99" t="s">
        <v>1013</v>
      </c>
      <c r="F570" s="99">
        <f t="shared" si="30"/>
        <v>1</v>
      </c>
      <c r="G570" s="99"/>
      <c r="H570" s="99">
        <v>1</v>
      </c>
      <c r="I570" s="99"/>
      <c r="J570" s="99"/>
    </row>
    <row r="571" spans="1:10" s="92" customFormat="1" ht="19.5" customHeight="1" x14ac:dyDescent="0.25">
      <c r="A571" s="140">
        <f t="shared" si="26"/>
        <v>7</v>
      </c>
      <c r="B571" s="226"/>
      <c r="C571" s="226"/>
      <c r="D571" s="227" t="s">
        <v>1014</v>
      </c>
      <c r="E571" s="99" t="s">
        <v>1015</v>
      </c>
      <c r="F571" s="99">
        <f t="shared" si="30"/>
        <v>1</v>
      </c>
      <c r="G571" s="99"/>
      <c r="H571" s="99">
        <v>1</v>
      </c>
      <c r="I571" s="99"/>
      <c r="J571" s="99"/>
    </row>
    <row r="572" spans="1:10" s="92" customFormat="1" ht="19.5" customHeight="1" x14ac:dyDescent="0.25">
      <c r="A572" s="140">
        <f t="shared" si="26"/>
        <v>8</v>
      </c>
      <c r="B572" s="226"/>
      <c r="C572" s="226"/>
      <c r="D572" s="227"/>
      <c r="E572" s="99" t="s">
        <v>1016</v>
      </c>
      <c r="F572" s="99">
        <f t="shared" si="30"/>
        <v>1</v>
      </c>
      <c r="G572" s="99"/>
      <c r="H572" s="99">
        <v>1</v>
      </c>
      <c r="I572" s="99"/>
      <c r="J572" s="99"/>
    </row>
    <row r="573" spans="1:10" s="92" customFormat="1" ht="19.5" customHeight="1" x14ac:dyDescent="0.25">
      <c r="A573" s="140">
        <f t="shared" si="26"/>
        <v>9</v>
      </c>
      <c r="B573" s="226"/>
      <c r="C573" s="218"/>
      <c r="D573" s="99" t="s">
        <v>1017</v>
      </c>
      <c r="E573" s="99" t="s">
        <v>1018</v>
      </c>
      <c r="F573" s="99">
        <f t="shared" si="30"/>
        <v>1</v>
      </c>
      <c r="G573" s="99"/>
      <c r="H573" s="99">
        <v>1</v>
      </c>
      <c r="I573" s="99"/>
      <c r="J573" s="99"/>
    </row>
    <row r="574" spans="1:10" s="92" customFormat="1" ht="19.5" customHeight="1" x14ac:dyDescent="0.25">
      <c r="A574" s="140"/>
      <c r="B574" s="226"/>
      <c r="C574" s="94" t="s">
        <v>63</v>
      </c>
      <c r="D574" s="94">
        <v>7</v>
      </c>
      <c r="E574" s="94">
        <v>9</v>
      </c>
      <c r="F574" s="94">
        <f>SUM(F565:F573)</f>
        <v>9</v>
      </c>
      <c r="G574" s="94"/>
      <c r="H574" s="94">
        <f>SUM(H565:H573)</f>
        <v>9</v>
      </c>
      <c r="I574" s="99"/>
      <c r="J574" s="99"/>
    </row>
    <row r="575" spans="1:10" s="92" customFormat="1" ht="19.5" customHeight="1" x14ac:dyDescent="0.25">
      <c r="A575" s="140">
        <f t="shared" si="26"/>
        <v>1</v>
      </c>
      <c r="B575" s="226"/>
      <c r="C575" s="217" t="s">
        <v>1020</v>
      </c>
      <c r="D575" s="99" t="s">
        <v>1021</v>
      </c>
      <c r="E575" s="99" t="s">
        <v>1022</v>
      </c>
      <c r="F575" s="99">
        <f>+H575+G575</f>
        <v>1</v>
      </c>
      <c r="G575" s="99"/>
      <c r="H575" s="99">
        <v>1</v>
      </c>
      <c r="I575" s="99"/>
      <c r="J575" s="99"/>
    </row>
    <row r="576" spans="1:10" s="92" customFormat="1" ht="19.5" customHeight="1" x14ac:dyDescent="0.25">
      <c r="A576" s="140">
        <f t="shared" si="26"/>
        <v>2</v>
      </c>
      <c r="B576" s="226"/>
      <c r="C576" s="226"/>
      <c r="D576" s="99" t="s">
        <v>1023</v>
      </c>
      <c r="E576" s="99" t="s">
        <v>1024</v>
      </c>
      <c r="F576" s="99">
        <f>+H576+G576</f>
        <v>1</v>
      </c>
      <c r="G576" s="99"/>
      <c r="H576" s="99">
        <v>1</v>
      </c>
      <c r="I576" s="99"/>
      <c r="J576" s="99"/>
    </row>
    <row r="577" spans="1:10" s="92" customFormat="1" ht="19.5" customHeight="1" x14ac:dyDescent="0.25">
      <c r="A577" s="140">
        <f t="shared" si="26"/>
        <v>3</v>
      </c>
      <c r="B577" s="226"/>
      <c r="C577" s="218"/>
      <c r="D577" s="99" t="s">
        <v>1025</v>
      </c>
      <c r="E577" s="99" t="s">
        <v>1026</v>
      </c>
      <c r="F577" s="99">
        <f>+H577+G577</f>
        <v>1</v>
      </c>
      <c r="G577" s="99"/>
      <c r="H577" s="99">
        <v>1</v>
      </c>
      <c r="I577" s="99"/>
      <c r="J577" s="99"/>
    </row>
    <row r="578" spans="1:10" s="92" customFormat="1" ht="19.5" customHeight="1" x14ac:dyDescent="0.25">
      <c r="A578" s="140"/>
      <c r="B578" s="226"/>
      <c r="C578" s="94" t="s">
        <v>63</v>
      </c>
      <c r="D578" s="94">
        <v>3</v>
      </c>
      <c r="E578" s="94">
        <v>3</v>
      </c>
      <c r="F578" s="94">
        <f>SUM(F575:F577)</f>
        <v>3</v>
      </c>
      <c r="G578" s="94"/>
      <c r="H578" s="94">
        <f>SUM(H575:H577)</f>
        <v>3</v>
      </c>
      <c r="I578" s="99"/>
      <c r="J578" s="99"/>
    </row>
    <row r="579" spans="1:10" s="92" customFormat="1" ht="19.5" customHeight="1" x14ac:dyDescent="0.25">
      <c r="A579" s="140">
        <f t="shared" si="26"/>
        <v>1</v>
      </c>
      <c r="B579" s="226"/>
      <c r="C579" s="217" t="s">
        <v>1027</v>
      </c>
      <c r="D579" s="99" t="s">
        <v>1028</v>
      </c>
      <c r="E579" s="99" t="s">
        <v>1029</v>
      </c>
      <c r="F579" s="99">
        <f t="shared" ref="F579:F587" si="31">+H579+G579</f>
        <v>1</v>
      </c>
      <c r="G579" s="99"/>
      <c r="H579" s="99">
        <v>1</v>
      </c>
      <c r="I579" s="99"/>
      <c r="J579" s="99"/>
    </row>
    <row r="580" spans="1:10" s="92" customFormat="1" ht="19.5" customHeight="1" x14ac:dyDescent="0.25">
      <c r="A580" s="140">
        <f t="shared" si="26"/>
        <v>2</v>
      </c>
      <c r="B580" s="226"/>
      <c r="C580" s="226"/>
      <c r="D580" s="227" t="s">
        <v>1030</v>
      </c>
      <c r="E580" s="99" t="s">
        <v>1031</v>
      </c>
      <c r="F580" s="99">
        <f t="shared" si="31"/>
        <v>1</v>
      </c>
      <c r="G580" s="99"/>
      <c r="H580" s="99">
        <v>1</v>
      </c>
      <c r="I580" s="99"/>
      <c r="J580" s="99"/>
    </row>
    <row r="581" spans="1:10" s="92" customFormat="1" ht="19.5" customHeight="1" x14ac:dyDescent="0.25">
      <c r="A581" s="140">
        <f t="shared" si="26"/>
        <v>3</v>
      </c>
      <c r="B581" s="226"/>
      <c r="C581" s="226"/>
      <c r="D581" s="227"/>
      <c r="E581" s="99" t="s">
        <v>1032</v>
      </c>
      <c r="F581" s="99">
        <f t="shared" si="31"/>
        <v>1</v>
      </c>
      <c r="G581" s="99"/>
      <c r="H581" s="99">
        <v>1</v>
      </c>
      <c r="I581" s="99"/>
      <c r="J581" s="99"/>
    </row>
    <row r="582" spans="1:10" s="92" customFormat="1" ht="19.5" customHeight="1" x14ac:dyDescent="0.25">
      <c r="A582" s="140">
        <f t="shared" si="26"/>
        <v>4</v>
      </c>
      <c r="B582" s="226"/>
      <c r="C582" s="226"/>
      <c r="D582" s="99" t="s">
        <v>1033</v>
      </c>
      <c r="E582" s="99" t="s">
        <v>1034</v>
      </c>
      <c r="F582" s="99">
        <f t="shared" si="31"/>
        <v>1</v>
      </c>
      <c r="G582" s="99"/>
      <c r="H582" s="99">
        <v>1</v>
      </c>
      <c r="I582" s="99"/>
      <c r="J582" s="99"/>
    </row>
    <row r="583" spans="1:10" s="92" customFormat="1" ht="19.5" customHeight="1" x14ac:dyDescent="0.25">
      <c r="A583" s="140">
        <f t="shared" si="26"/>
        <v>5</v>
      </c>
      <c r="B583" s="226"/>
      <c r="C583" s="226"/>
      <c r="D583" s="227" t="s">
        <v>1035</v>
      </c>
      <c r="E583" s="99" t="s">
        <v>1036</v>
      </c>
      <c r="F583" s="99">
        <f t="shared" si="31"/>
        <v>1</v>
      </c>
      <c r="G583" s="99"/>
      <c r="H583" s="99">
        <v>1</v>
      </c>
      <c r="I583" s="99"/>
      <c r="J583" s="99"/>
    </row>
    <row r="584" spans="1:10" s="92" customFormat="1" ht="19.5" customHeight="1" x14ac:dyDescent="0.25">
      <c r="A584" s="140">
        <f t="shared" si="26"/>
        <v>6</v>
      </c>
      <c r="B584" s="226"/>
      <c r="C584" s="226"/>
      <c r="D584" s="227"/>
      <c r="E584" s="99" t="s">
        <v>1037</v>
      </c>
      <c r="F584" s="99">
        <f t="shared" si="31"/>
        <v>1</v>
      </c>
      <c r="G584" s="99"/>
      <c r="H584" s="99">
        <v>1</v>
      </c>
      <c r="I584" s="99"/>
      <c r="J584" s="99"/>
    </row>
    <row r="585" spans="1:10" s="92" customFormat="1" ht="19.5" customHeight="1" x14ac:dyDescent="0.25">
      <c r="A585" s="140">
        <f t="shared" si="26"/>
        <v>7</v>
      </c>
      <c r="B585" s="226"/>
      <c r="C585" s="226"/>
      <c r="D585" s="227" t="s">
        <v>1038</v>
      </c>
      <c r="E585" s="99" t="s">
        <v>1039</v>
      </c>
      <c r="F585" s="99">
        <f t="shared" si="31"/>
        <v>1</v>
      </c>
      <c r="G585" s="99"/>
      <c r="H585" s="99">
        <v>1</v>
      </c>
      <c r="I585" s="99"/>
      <c r="J585" s="99"/>
    </row>
    <row r="586" spans="1:10" s="92" customFormat="1" ht="19.5" customHeight="1" x14ac:dyDescent="0.25">
      <c r="A586" s="140">
        <f t="shared" si="26"/>
        <v>8</v>
      </c>
      <c r="B586" s="226"/>
      <c r="C586" s="226"/>
      <c r="D586" s="227"/>
      <c r="E586" s="99" t="s">
        <v>1040</v>
      </c>
      <c r="F586" s="99">
        <f t="shared" si="31"/>
        <v>1</v>
      </c>
      <c r="G586" s="99"/>
      <c r="H586" s="99">
        <v>1</v>
      </c>
      <c r="I586" s="99"/>
      <c r="J586" s="99"/>
    </row>
    <row r="587" spans="1:10" s="92" customFormat="1" ht="19.5" customHeight="1" x14ac:dyDescent="0.25">
      <c r="A587" s="140">
        <f t="shared" si="26"/>
        <v>9</v>
      </c>
      <c r="B587" s="226"/>
      <c r="C587" s="218"/>
      <c r="D587" s="99" t="s">
        <v>1041</v>
      </c>
      <c r="E587" s="99" t="s">
        <v>1042</v>
      </c>
      <c r="F587" s="99">
        <f t="shared" si="31"/>
        <v>1</v>
      </c>
      <c r="G587" s="99"/>
      <c r="H587" s="99">
        <v>1</v>
      </c>
      <c r="I587" s="99"/>
      <c r="J587" s="99"/>
    </row>
    <row r="588" spans="1:10" s="92" customFormat="1" ht="19.5" customHeight="1" x14ac:dyDescent="0.25">
      <c r="A588" s="140"/>
      <c r="B588" s="226"/>
      <c r="C588" s="94" t="s">
        <v>63</v>
      </c>
      <c r="D588" s="94">
        <v>6</v>
      </c>
      <c r="E588" s="94">
        <v>9</v>
      </c>
      <c r="F588" s="94">
        <f>SUM(F579:F587)</f>
        <v>9</v>
      </c>
      <c r="G588" s="94"/>
      <c r="H588" s="94">
        <f>SUM(H579:H587)</f>
        <v>9</v>
      </c>
      <c r="I588" s="99"/>
      <c r="J588" s="99"/>
    </row>
    <row r="589" spans="1:10" s="92" customFormat="1" ht="19.5" customHeight="1" x14ac:dyDescent="0.25">
      <c r="A589" s="140">
        <f t="shared" ref="A589:A652" si="32">+A588+1</f>
        <v>1</v>
      </c>
      <c r="B589" s="226"/>
      <c r="C589" s="99" t="s">
        <v>1043</v>
      </c>
      <c r="D589" s="99" t="s">
        <v>1044</v>
      </c>
      <c r="E589" s="99" t="s">
        <v>1045</v>
      </c>
      <c r="F589" s="99">
        <f>+H589+G589</f>
        <v>1</v>
      </c>
      <c r="G589" s="99"/>
      <c r="H589" s="99">
        <v>1</v>
      </c>
      <c r="I589" s="99"/>
      <c r="J589" s="99"/>
    </row>
    <row r="590" spans="1:10" s="92" customFormat="1" ht="19.5" customHeight="1" x14ac:dyDescent="0.25">
      <c r="A590" s="140"/>
      <c r="B590" s="226"/>
      <c r="C590" s="94" t="s">
        <v>63</v>
      </c>
      <c r="D590" s="94">
        <v>1</v>
      </c>
      <c r="E590" s="94">
        <v>1</v>
      </c>
      <c r="F590" s="94">
        <f>SUM(F589:F589)</f>
        <v>1</v>
      </c>
      <c r="G590" s="94"/>
      <c r="H590" s="94">
        <f>SUM(H589:H589)</f>
        <v>1</v>
      </c>
      <c r="I590" s="99"/>
      <c r="J590" s="99"/>
    </row>
    <row r="591" spans="1:10" s="92" customFormat="1" ht="19.5" customHeight="1" x14ac:dyDescent="0.25">
      <c r="A591" s="140">
        <f t="shared" si="32"/>
        <v>1</v>
      </c>
      <c r="B591" s="226"/>
      <c r="C591" s="99" t="s">
        <v>1046</v>
      </c>
      <c r="D591" s="99" t="s">
        <v>1047</v>
      </c>
      <c r="E591" s="99" t="s">
        <v>1048</v>
      </c>
      <c r="F591" s="99">
        <f>+H591+G591</f>
        <v>1</v>
      </c>
      <c r="G591" s="99"/>
      <c r="H591" s="99">
        <v>1</v>
      </c>
      <c r="I591" s="99"/>
      <c r="J591" s="99"/>
    </row>
    <row r="592" spans="1:10" s="92" customFormat="1" ht="19.5" customHeight="1" x14ac:dyDescent="0.25">
      <c r="A592" s="140"/>
      <c r="B592" s="226"/>
      <c r="C592" s="94" t="s">
        <v>63</v>
      </c>
      <c r="D592" s="94">
        <v>1</v>
      </c>
      <c r="E592" s="94">
        <v>1</v>
      </c>
      <c r="F592" s="94">
        <f>+F591</f>
        <v>1</v>
      </c>
      <c r="G592" s="94"/>
      <c r="H592" s="94">
        <f>+H591</f>
        <v>1</v>
      </c>
      <c r="I592" s="99"/>
      <c r="J592" s="99"/>
    </row>
    <row r="593" spans="1:10" s="92" customFormat="1" ht="19.5" customHeight="1" x14ac:dyDescent="0.25">
      <c r="A593" s="140"/>
      <c r="B593" s="218"/>
      <c r="C593" s="94" t="s">
        <v>222</v>
      </c>
      <c r="D593" s="94">
        <f>+D592+D590+D588+D578+D574+D564+D554+D542+D530</f>
        <v>54</v>
      </c>
      <c r="E593" s="94">
        <f t="shared" ref="E593:I593" si="33">+E592+E590+E588+E578+E574+E564+E554+E542+E530</f>
        <v>70</v>
      </c>
      <c r="F593" s="94">
        <f t="shared" si="33"/>
        <v>70</v>
      </c>
      <c r="G593" s="94">
        <f t="shared" si="33"/>
        <v>0</v>
      </c>
      <c r="H593" s="94">
        <f t="shared" si="33"/>
        <v>70</v>
      </c>
      <c r="I593" s="94">
        <f t="shared" si="33"/>
        <v>0</v>
      </c>
      <c r="J593" s="94"/>
    </row>
    <row r="594" spans="1:10" s="92" customFormat="1" ht="19.5" customHeight="1" x14ac:dyDescent="0.25">
      <c r="A594" s="140">
        <f t="shared" si="32"/>
        <v>1</v>
      </c>
      <c r="B594" s="284" t="s">
        <v>1626</v>
      </c>
      <c r="C594" s="217" t="s">
        <v>1050</v>
      </c>
      <c r="D594" s="226" t="s">
        <v>1008</v>
      </c>
      <c r="E594" s="122" t="s">
        <v>1051</v>
      </c>
      <c r="F594" s="122">
        <f>+G594+H594</f>
        <v>1</v>
      </c>
      <c r="G594" s="122"/>
      <c r="H594" s="122">
        <v>1</v>
      </c>
      <c r="I594" s="122"/>
      <c r="J594" s="99"/>
    </row>
    <row r="595" spans="1:10" s="92" customFormat="1" ht="19.5" customHeight="1" x14ac:dyDescent="0.25">
      <c r="A595" s="140">
        <f t="shared" si="32"/>
        <v>2</v>
      </c>
      <c r="B595" s="285"/>
      <c r="C595" s="226"/>
      <c r="D595" s="226"/>
      <c r="E595" s="99" t="s">
        <v>1052</v>
      </c>
      <c r="F595" s="99">
        <f t="shared" ref="F595:F623" si="34">+G595+H595</f>
        <v>1</v>
      </c>
      <c r="G595" s="99"/>
      <c r="H595" s="99">
        <v>1</v>
      </c>
      <c r="I595" s="99"/>
      <c r="J595" s="99"/>
    </row>
    <row r="596" spans="1:10" s="92" customFormat="1" ht="19.5" customHeight="1" x14ac:dyDescent="0.25">
      <c r="A596" s="140">
        <f t="shared" si="32"/>
        <v>3</v>
      </c>
      <c r="B596" s="285"/>
      <c r="C596" s="226"/>
      <c r="D596" s="218"/>
      <c r="E596" s="99" t="s">
        <v>1053</v>
      </c>
      <c r="F596" s="99">
        <f t="shared" si="34"/>
        <v>1</v>
      </c>
      <c r="G596" s="99"/>
      <c r="H596" s="99">
        <v>1</v>
      </c>
      <c r="I596" s="99"/>
      <c r="J596" s="99"/>
    </row>
    <row r="597" spans="1:10" s="92" customFormat="1" ht="19.5" customHeight="1" x14ac:dyDescent="0.25">
      <c r="A597" s="140">
        <f t="shared" si="32"/>
        <v>4</v>
      </c>
      <c r="B597" s="285"/>
      <c r="C597" s="226"/>
      <c r="D597" s="217" t="s">
        <v>1054</v>
      </c>
      <c r="E597" s="99" t="s">
        <v>1055</v>
      </c>
      <c r="F597" s="99">
        <f t="shared" si="34"/>
        <v>1</v>
      </c>
      <c r="G597" s="99"/>
      <c r="H597" s="99">
        <v>1</v>
      </c>
      <c r="I597" s="99"/>
      <c r="J597" s="99"/>
    </row>
    <row r="598" spans="1:10" s="92" customFormat="1" ht="19.5" customHeight="1" x14ac:dyDescent="0.25">
      <c r="A598" s="140">
        <f t="shared" si="32"/>
        <v>5</v>
      </c>
      <c r="B598" s="285"/>
      <c r="C598" s="226"/>
      <c r="D598" s="218"/>
      <c r="E598" s="99" t="s">
        <v>980</v>
      </c>
      <c r="F598" s="99">
        <f t="shared" si="34"/>
        <v>1</v>
      </c>
      <c r="G598" s="99"/>
      <c r="H598" s="99">
        <v>1</v>
      </c>
      <c r="I598" s="99"/>
      <c r="J598" s="99"/>
    </row>
    <row r="599" spans="1:10" s="92" customFormat="1" ht="19.5" customHeight="1" x14ac:dyDescent="0.25">
      <c r="A599" s="140">
        <f t="shared" si="32"/>
        <v>6</v>
      </c>
      <c r="B599" s="285"/>
      <c r="C599" s="226"/>
      <c r="D599" s="99" t="s">
        <v>1056</v>
      </c>
      <c r="E599" s="99" t="s">
        <v>1057</v>
      </c>
      <c r="F599" s="99">
        <f t="shared" si="34"/>
        <v>1</v>
      </c>
      <c r="G599" s="99"/>
      <c r="H599" s="99">
        <v>1</v>
      </c>
      <c r="I599" s="99"/>
      <c r="J599" s="99"/>
    </row>
    <row r="600" spans="1:10" s="92" customFormat="1" ht="19.5" customHeight="1" x14ac:dyDescent="0.25">
      <c r="A600" s="140">
        <f t="shared" si="32"/>
        <v>7</v>
      </c>
      <c r="B600" s="285"/>
      <c r="C600" s="226"/>
      <c r="D600" s="99" t="s">
        <v>1058</v>
      </c>
      <c r="E600" s="92" t="s">
        <v>1059</v>
      </c>
      <c r="F600" s="99">
        <f t="shared" si="34"/>
        <v>1</v>
      </c>
      <c r="G600" s="99"/>
      <c r="H600" s="99">
        <v>1</v>
      </c>
      <c r="I600" s="99"/>
      <c r="J600" s="99"/>
    </row>
    <row r="601" spans="1:10" s="92" customFormat="1" ht="19.5" customHeight="1" x14ac:dyDescent="0.25">
      <c r="A601" s="140">
        <f t="shared" si="32"/>
        <v>8</v>
      </c>
      <c r="B601" s="285"/>
      <c r="C601" s="226"/>
      <c r="D601" s="99" t="s">
        <v>1060</v>
      </c>
      <c r="E601" s="99" t="s">
        <v>1061</v>
      </c>
      <c r="F601" s="99">
        <f t="shared" si="34"/>
        <v>1</v>
      </c>
      <c r="G601" s="99"/>
      <c r="H601" s="99">
        <v>1</v>
      </c>
      <c r="I601" s="99"/>
      <c r="J601" s="99"/>
    </row>
    <row r="602" spans="1:10" s="92" customFormat="1" ht="19.5" customHeight="1" x14ac:dyDescent="0.25">
      <c r="A602" s="140">
        <f t="shared" si="32"/>
        <v>9</v>
      </c>
      <c r="B602" s="285"/>
      <c r="C602" s="226"/>
      <c r="D602" s="217" t="s">
        <v>1062</v>
      </c>
      <c r="E602" s="99" t="s">
        <v>1063</v>
      </c>
      <c r="F602" s="99">
        <f t="shared" si="34"/>
        <v>1</v>
      </c>
      <c r="G602" s="99"/>
      <c r="H602" s="99">
        <v>1</v>
      </c>
      <c r="I602" s="99"/>
      <c r="J602" s="99"/>
    </row>
    <row r="603" spans="1:10" s="92" customFormat="1" ht="19.5" customHeight="1" x14ac:dyDescent="0.25">
      <c r="A603" s="140">
        <f t="shared" si="32"/>
        <v>10</v>
      </c>
      <c r="B603" s="285"/>
      <c r="C603" s="226"/>
      <c r="D603" s="226"/>
      <c r="E603" s="99" t="s">
        <v>1064</v>
      </c>
      <c r="F603" s="99">
        <f t="shared" si="34"/>
        <v>1</v>
      </c>
      <c r="G603" s="99"/>
      <c r="H603" s="99">
        <v>1</v>
      </c>
      <c r="I603" s="99"/>
      <c r="J603" s="99"/>
    </row>
    <row r="604" spans="1:10" s="92" customFormat="1" ht="19.5" customHeight="1" x14ac:dyDescent="0.25">
      <c r="A604" s="140">
        <f t="shared" si="32"/>
        <v>11</v>
      </c>
      <c r="B604" s="285"/>
      <c r="C604" s="226"/>
      <c r="D604" s="226"/>
      <c r="E604" s="99" t="s">
        <v>1065</v>
      </c>
      <c r="F604" s="99">
        <f t="shared" si="34"/>
        <v>1</v>
      </c>
      <c r="G604" s="99"/>
      <c r="H604" s="99">
        <v>1</v>
      </c>
      <c r="I604" s="99"/>
      <c r="J604" s="99"/>
    </row>
    <row r="605" spans="1:10" s="92" customFormat="1" ht="19.5" customHeight="1" x14ac:dyDescent="0.25">
      <c r="A605" s="140">
        <f t="shared" si="32"/>
        <v>12</v>
      </c>
      <c r="B605" s="285"/>
      <c r="C605" s="226"/>
      <c r="D605" s="218"/>
      <c r="E605" s="99" t="s">
        <v>1066</v>
      </c>
      <c r="F605" s="99">
        <f t="shared" si="34"/>
        <v>1</v>
      </c>
      <c r="G605" s="99"/>
      <c r="H605" s="99">
        <v>1</v>
      </c>
      <c r="I605" s="99"/>
      <c r="J605" s="99"/>
    </row>
    <row r="606" spans="1:10" s="92" customFormat="1" ht="19.5" customHeight="1" x14ac:dyDescent="0.25">
      <c r="A606" s="140">
        <f t="shared" si="32"/>
        <v>13</v>
      </c>
      <c r="B606" s="285"/>
      <c r="C606" s="226"/>
      <c r="D606" s="217" t="s">
        <v>1067</v>
      </c>
      <c r="E606" s="99" t="s">
        <v>1068</v>
      </c>
      <c r="F606" s="99">
        <f t="shared" si="34"/>
        <v>1</v>
      </c>
      <c r="G606" s="99"/>
      <c r="H606" s="99">
        <v>1</v>
      </c>
      <c r="I606" s="99"/>
      <c r="J606" s="99"/>
    </row>
    <row r="607" spans="1:10" s="92" customFormat="1" ht="19.5" customHeight="1" x14ac:dyDescent="0.25">
      <c r="A607" s="140">
        <f t="shared" si="32"/>
        <v>14</v>
      </c>
      <c r="B607" s="285"/>
      <c r="C607" s="226"/>
      <c r="D607" s="226"/>
      <c r="E607" s="99" t="s">
        <v>1069</v>
      </c>
      <c r="F607" s="99">
        <f t="shared" si="34"/>
        <v>1</v>
      </c>
      <c r="G607" s="99"/>
      <c r="H607" s="99">
        <v>1</v>
      </c>
      <c r="I607" s="99"/>
      <c r="J607" s="99"/>
    </row>
    <row r="608" spans="1:10" s="92" customFormat="1" ht="19.5" customHeight="1" x14ac:dyDescent="0.25">
      <c r="A608" s="140">
        <f t="shared" si="32"/>
        <v>15</v>
      </c>
      <c r="B608" s="285"/>
      <c r="C608" s="226"/>
      <c r="D608" s="218"/>
      <c r="E608" s="99" t="s">
        <v>1070</v>
      </c>
      <c r="F608" s="99">
        <f t="shared" si="34"/>
        <v>1</v>
      </c>
      <c r="G608" s="99"/>
      <c r="H608" s="99">
        <v>1</v>
      </c>
      <c r="I608" s="99"/>
      <c r="J608" s="99"/>
    </row>
    <row r="609" spans="1:10" s="92" customFormat="1" ht="19.5" customHeight="1" x14ac:dyDescent="0.25">
      <c r="A609" s="140">
        <f t="shared" si="32"/>
        <v>16</v>
      </c>
      <c r="B609" s="285"/>
      <c r="C609" s="226"/>
      <c r="D609" s="122" t="s">
        <v>1071</v>
      </c>
      <c r="E609" s="99" t="s">
        <v>1072</v>
      </c>
      <c r="F609" s="99">
        <f t="shared" si="34"/>
        <v>1</v>
      </c>
      <c r="G609" s="99"/>
      <c r="H609" s="99">
        <v>1</v>
      </c>
      <c r="I609" s="99"/>
      <c r="J609" s="99"/>
    </row>
    <row r="610" spans="1:10" s="92" customFormat="1" ht="19.5" customHeight="1" x14ac:dyDescent="0.25">
      <c r="A610" s="140">
        <f t="shared" si="32"/>
        <v>17</v>
      </c>
      <c r="B610" s="285"/>
      <c r="C610" s="226"/>
      <c r="D610" s="122" t="s">
        <v>1073</v>
      </c>
      <c r="E610" s="99" t="s">
        <v>1074</v>
      </c>
      <c r="F610" s="99">
        <f t="shared" si="34"/>
        <v>1</v>
      </c>
      <c r="G610" s="99"/>
      <c r="H610" s="99">
        <v>1</v>
      </c>
      <c r="I610" s="99"/>
      <c r="J610" s="99"/>
    </row>
    <row r="611" spans="1:10" s="92" customFormat="1" ht="19.5" customHeight="1" x14ac:dyDescent="0.25">
      <c r="A611" s="140">
        <f t="shared" si="32"/>
        <v>18</v>
      </c>
      <c r="B611" s="285"/>
      <c r="C611" s="226"/>
      <c r="D611" s="99" t="s">
        <v>1075</v>
      </c>
      <c r="E611" s="99" t="s">
        <v>1076</v>
      </c>
      <c r="F611" s="99">
        <f t="shared" si="34"/>
        <v>1</v>
      </c>
      <c r="G611" s="99"/>
      <c r="H611" s="99">
        <v>1</v>
      </c>
      <c r="I611" s="99"/>
      <c r="J611" s="99"/>
    </row>
    <row r="612" spans="1:10" s="92" customFormat="1" ht="19.5" customHeight="1" x14ac:dyDescent="0.25">
      <c r="A612" s="140">
        <f t="shared" si="32"/>
        <v>19</v>
      </c>
      <c r="B612" s="285"/>
      <c r="C612" s="226"/>
      <c r="D612" s="217" t="s">
        <v>617</v>
      </c>
      <c r="E612" s="99" t="s">
        <v>1077</v>
      </c>
      <c r="F612" s="99">
        <f t="shared" si="34"/>
        <v>1</v>
      </c>
      <c r="G612" s="99"/>
      <c r="H612" s="99">
        <v>1</v>
      </c>
      <c r="I612" s="99"/>
      <c r="J612" s="99"/>
    </row>
    <row r="613" spans="1:10" s="92" customFormat="1" ht="19.5" customHeight="1" x14ac:dyDescent="0.25">
      <c r="A613" s="140">
        <f t="shared" si="32"/>
        <v>20</v>
      </c>
      <c r="B613" s="285"/>
      <c r="C613" s="226"/>
      <c r="D613" s="226"/>
      <c r="E613" s="133" t="s">
        <v>1078</v>
      </c>
      <c r="F613" s="99">
        <f t="shared" si="34"/>
        <v>1</v>
      </c>
      <c r="G613" s="99"/>
      <c r="H613" s="99">
        <v>1</v>
      </c>
      <c r="I613" s="99"/>
      <c r="J613" s="99"/>
    </row>
    <row r="614" spans="1:10" s="92" customFormat="1" ht="19.5" customHeight="1" x14ac:dyDescent="0.25">
      <c r="A614" s="140">
        <f t="shared" si="32"/>
        <v>21</v>
      </c>
      <c r="B614" s="285"/>
      <c r="C614" s="226"/>
      <c r="D614" s="226"/>
      <c r="E614" s="99" t="s">
        <v>1079</v>
      </c>
      <c r="F614" s="99">
        <f t="shared" si="34"/>
        <v>1</v>
      </c>
      <c r="G614" s="99"/>
      <c r="H614" s="99">
        <v>1</v>
      </c>
      <c r="I614" s="99"/>
      <c r="J614" s="99"/>
    </row>
    <row r="615" spans="1:10" s="92" customFormat="1" ht="19.5" customHeight="1" x14ac:dyDescent="0.25">
      <c r="A615" s="140">
        <f t="shared" si="32"/>
        <v>22</v>
      </c>
      <c r="B615" s="285"/>
      <c r="C615" s="226"/>
      <c r="D615" s="218"/>
      <c r="E615" s="99" t="s">
        <v>1080</v>
      </c>
      <c r="F615" s="99">
        <f t="shared" si="34"/>
        <v>1</v>
      </c>
      <c r="G615" s="99"/>
      <c r="H615" s="99">
        <v>1</v>
      </c>
      <c r="I615" s="99"/>
      <c r="J615" s="99"/>
    </row>
    <row r="616" spans="1:10" s="92" customFormat="1" ht="19.5" customHeight="1" x14ac:dyDescent="0.25">
      <c r="A616" s="140">
        <f t="shared" si="32"/>
        <v>23</v>
      </c>
      <c r="B616" s="285"/>
      <c r="C616" s="226"/>
      <c r="D616" s="99" t="s">
        <v>1038</v>
      </c>
      <c r="E616" s="99" t="s">
        <v>1081</v>
      </c>
      <c r="F616" s="99">
        <f t="shared" si="34"/>
        <v>1</v>
      </c>
      <c r="G616" s="99"/>
      <c r="H616" s="99">
        <v>1</v>
      </c>
      <c r="I616" s="99"/>
      <c r="J616" s="99"/>
    </row>
    <row r="617" spans="1:10" s="92" customFormat="1" ht="19.5" customHeight="1" x14ac:dyDescent="0.25">
      <c r="A617" s="140">
        <f t="shared" si="32"/>
        <v>24</v>
      </c>
      <c r="B617" s="285"/>
      <c r="C617" s="226"/>
      <c r="D617" s="99" t="s">
        <v>1038</v>
      </c>
      <c r="E617" s="99" t="s">
        <v>1082</v>
      </c>
      <c r="F617" s="99">
        <f t="shared" si="34"/>
        <v>1</v>
      </c>
      <c r="G617" s="99"/>
      <c r="H617" s="99">
        <v>1</v>
      </c>
      <c r="I617" s="99"/>
      <c r="J617" s="99"/>
    </row>
    <row r="618" spans="1:10" s="92" customFormat="1" ht="19.5" customHeight="1" x14ac:dyDescent="0.25">
      <c r="A618" s="140">
        <f t="shared" si="32"/>
        <v>25</v>
      </c>
      <c r="B618" s="285"/>
      <c r="C618" s="218"/>
      <c r="D618" s="99" t="s">
        <v>1038</v>
      </c>
      <c r="E618" s="99" t="s">
        <v>1083</v>
      </c>
      <c r="F618" s="99">
        <f t="shared" si="34"/>
        <v>1</v>
      </c>
      <c r="G618" s="99"/>
      <c r="H618" s="99">
        <v>1</v>
      </c>
      <c r="I618" s="99"/>
      <c r="J618" s="99"/>
    </row>
    <row r="619" spans="1:10" s="92" customFormat="1" ht="19.5" customHeight="1" x14ac:dyDescent="0.25">
      <c r="A619" s="140"/>
      <c r="B619" s="285"/>
      <c r="C619" s="104" t="s">
        <v>63</v>
      </c>
      <c r="D619" s="94">
        <v>10</v>
      </c>
      <c r="E619" s="94">
        <v>25</v>
      </c>
      <c r="F619" s="94">
        <f>SUM(F594:F618)</f>
        <v>25</v>
      </c>
      <c r="G619" s="94">
        <f>SUM(G594:G618)</f>
        <v>0</v>
      </c>
      <c r="H619" s="94">
        <f>SUM(H594:H618)</f>
        <v>25</v>
      </c>
      <c r="I619" s="99"/>
      <c r="J619" s="99"/>
    </row>
    <row r="620" spans="1:10" s="92" customFormat="1" ht="19.5" customHeight="1" x14ac:dyDescent="0.25">
      <c r="A620" s="140">
        <f t="shared" si="32"/>
        <v>1</v>
      </c>
      <c r="B620" s="285"/>
      <c r="C620" s="217" t="s">
        <v>1084</v>
      </c>
      <c r="D620" s="99" t="s">
        <v>1085</v>
      </c>
      <c r="E620" s="99" t="s">
        <v>1086</v>
      </c>
      <c r="F620" s="99">
        <f t="shared" si="34"/>
        <v>1</v>
      </c>
      <c r="G620" s="99"/>
      <c r="H620" s="99">
        <v>1</v>
      </c>
      <c r="I620" s="99"/>
      <c r="J620" s="99"/>
    </row>
    <row r="621" spans="1:10" s="92" customFormat="1" ht="19.5" customHeight="1" x14ac:dyDescent="0.25">
      <c r="A621" s="140">
        <f t="shared" si="32"/>
        <v>2</v>
      </c>
      <c r="B621" s="285"/>
      <c r="C621" s="226"/>
      <c r="D621" s="99" t="s">
        <v>1087</v>
      </c>
      <c r="E621" s="119" t="s">
        <v>1088</v>
      </c>
      <c r="F621" s="99">
        <f t="shared" si="34"/>
        <v>1</v>
      </c>
      <c r="G621" s="99"/>
      <c r="H621" s="99">
        <v>1</v>
      </c>
      <c r="I621" s="99"/>
      <c r="J621" s="99"/>
    </row>
    <row r="622" spans="1:10" s="92" customFormat="1" ht="19.5" customHeight="1" x14ac:dyDescent="0.25">
      <c r="A622" s="140">
        <f t="shared" si="32"/>
        <v>3</v>
      </c>
      <c r="B622" s="285"/>
      <c r="C622" s="226"/>
      <c r="D622" s="99" t="s">
        <v>1089</v>
      </c>
      <c r="E622" s="99" t="s">
        <v>1090</v>
      </c>
      <c r="F622" s="99">
        <f t="shared" si="34"/>
        <v>1</v>
      </c>
      <c r="G622" s="99"/>
      <c r="H622" s="99">
        <v>1</v>
      </c>
      <c r="I622" s="99"/>
      <c r="J622" s="99"/>
    </row>
    <row r="623" spans="1:10" s="92" customFormat="1" ht="19.5" customHeight="1" x14ac:dyDescent="0.25">
      <c r="A623" s="140">
        <f t="shared" si="32"/>
        <v>4</v>
      </c>
      <c r="B623" s="285"/>
      <c r="C623" s="218"/>
      <c r="D623" s="99" t="s">
        <v>1089</v>
      </c>
      <c r="E623" s="99" t="s">
        <v>1091</v>
      </c>
      <c r="F623" s="99">
        <f t="shared" si="34"/>
        <v>1</v>
      </c>
      <c r="G623" s="99"/>
      <c r="H623" s="99">
        <v>1</v>
      </c>
      <c r="I623" s="99"/>
      <c r="J623" s="99"/>
    </row>
    <row r="624" spans="1:10" s="92" customFormat="1" ht="19.5" customHeight="1" x14ac:dyDescent="0.25">
      <c r="A624" s="140"/>
      <c r="B624" s="285"/>
      <c r="C624" s="104" t="s">
        <v>63</v>
      </c>
      <c r="D624" s="94">
        <v>3</v>
      </c>
      <c r="E624" s="94">
        <v>4</v>
      </c>
      <c r="F624" s="94">
        <f>SUM(F620:F623)</f>
        <v>4</v>
      </c>
      <c r="G624" s="94">
        <f>SUM(G620:G623)</f>
        <v>0</v>
      </c>
      <c r="H624" s="94">
        <f>SUM(H620:H623)</f>
        <v>4</v>
      </c>
      <c r="I624" s="99"/>
      <c r="J624" s="99"/>
    </row>
    <row r="625" spans="1:10" s="92" customFormat="1" ht="19.5" customHeight="1" x14ac:dyDescent="0.25">
      <c r="A625" s="140">
        <f t="shared" si="32"/>
        <v>1</v>
      </c>
      <c r="B625" s="285"/>
      <c r="C625" s="217" t="s">
        <v>1092</v>
      </c>
      <c r="D625" s="121" t="s">
        <v>1093</v>
      </c>
      <c r="E625" s="99" t="s">
        <v>1094</v>
      </c>
      <c r="F625" s="99">
        <f>+G625+H625</f>
        <v>1</v>
      </c>
      <c r="G625" s="99"/>
      <c r="H625" s="99">
        <v>1</v>
      </c>
      <c r="I625" s="99"/>
      <c r="J625" s="99"/>
    </row>
    <row r="626" spans="1:10" s="92" customFormat="1" ht="19.5" customHeight="1" x14ac:dyDescent="0.25">
      <c r="A626" s="140">
        <f t="shared" si="32"/>
        <v>2</v>
      </c>
      <c r="B626" s="285"/>
      <c r="C626" s="226"/>
      <c r="D626" s="106" t="s">
        <v>1095</v>
      </c>
      <c r="E626" s="99" t="s">
        <v>1096</v>
      </c>
      <c r="F626" s="99">
        <f>+G626+H626</f>
        <v>1</v>
      </c>
      <c r="G626" s="99"/>
      <c r="H626" s="99">
        <v>1</v>
      </c>
      <c r="I626" s="99"/>
      <c r="J626" s="99"/>
    </row>
    <row r="627" spans="1:10" s="92" customFormat="1" ht="19.5" customHeight="1" x14ac:dyDescent="0.25">
      <c r="A627" s="140">
        <f t="shared" si="32"/>
        <v>3</v>
      </c>
      <c r="B627" s="285"/>
      <c r="C627" s="226"/>
      <c r="D627" s="99" t="s">
        <v>1097</v>
      </c>
      <c r="E627" s="99" t="s">
        <v>1098</v>
      </c>
      <c r="F627" s="99">
        <f>+G627+H627</f>
        <v>1</v>
      </c>
      <c r="G627" s="99"/>
      <c r="H627" s="99">
        <v>1</v>
      </c>
      <c r="I627" s="99"/>
      <c r="J627" s="99"/>
    </row>
    <row r="628" spans="1:10" s="92" customFormat="1" ht="19.5" customHeight="1" x14ac:dyDescent="0.25">
      <c r="A628" s="140">
        <f t="shared" si="32"/>
        <v>4</v>
      </c>
      <c r="B628" s="285"/>
      <c r="C628" s="226"/>
      <c r="D628" s="99" t="s">
        <v>1099</v>
      </c>
      <c r="E628" s="99" t="s">
        <v>1100</v>
      </c>
      <c r="F628" s="99">
        <f>+G628+H628</f>
        <v>1</v>
      </c>
      <c r="G628" s="99"/>
      <c r="H628" s="99">
        <v>1</v>
      </c>
      <c r="I628" s="99"/>
      <c r="J628" s="99"/>
    </row>
    <row r="629" spans="1:10" s="92" customFormat="1" ht="19.5" customHeight="1" x14ac:dyDescent="0.25">
      <c r="A629" s="140">
        <f t="shared" si="32"/>
        <v>5</v>
      </c>
      <c r="B629" s="285"/>
      <c r="C629" s="226"/>
      <c r="D629" s="121" t="s">
        <v>1101</v>
      </c>
      <c r="E629" s="99" t="s">
        <v>1102</v>
      </c>
      <c r="F629" s="99">
        <f>+G629+H629</f>
        <v>1</v>
      </c>
      <c r="G629" s="99"/>
      <c r="H629" s="99">
        <v>1</v>
      </c>
      <c r="I629" s="99"/>
      <c r="J629" s="99"/>
    </row>
    <row r="630" spans="1:10" s="92" customFormat="1" ht="19.5" customHeight="1" x14ac:dyDescent="0.25">
      <c r="A630" s="140">
        <f t="shared" si="32"/>
        <v>6</v>
      </c>
      <c r="B630" s="285"/>
      <c r="C630" s="226"/>
      <c r="D630" s="99" t="s">
        <v>1097</v>
      </c>
      <c r="E630" s="99"/>
      <c r="F630" s="99">
        <f t="shared" ref="F630:F684" si="35">+G630+H630</f>
        <v>0</v>
      </c>
      <c r="G630" s="99"/>
      <c r="H630" s="99"/>
      <c r="I630" s="99"/>
      <c r="J630" s="99"/>
    </row>
    <row r="631" spans="1:10" s="92" customFormat="1" ht="19.5" customHeight="1" x14ac:dyDescent="0.25">
      <c r="A631" s="140">
        <f t="shared" si="32"/>
        <v>7</v>
      </c>
      <c r="B631" s="285"/>
      <c r="C631" s="226"/>
      <c r="D631" s="99" t="s">
        <v>184</v>
      </c>
      <c r="E631" s="99" t="s">
        <v>1103</v>
      </c>
      <c r="F631" s="99">
        <f t="shared" si="35"/>
        <v>1</v>
      </c>
      <c r="G631" s="99"/>
      <c r="H631" s="99">
        <v>1</v>
      </c>
      <c r="I631" s="99"/>
      <c r="J631" s="99"/>
    </row>
    <row r="632" spans="1:10" s="92" customFormat="1" ht="19.5" customHeight="1" x14ac:dyDescent="0.25">
      <c r="A632" s="140">
        <f t="shared" si="32"/>
        <v>8</v>
      </c>
      <c r="B632" s="285"/>
      <c r="C632" s="226"/>
      <c r="D632" s="99" t="s">
        <v>1104</v>
      </c>
      <c r="E632" s="99" t="s">
        <v>1105</v>
      </c>
      <c r="F632" s="99">
        <f t="shared" si="35"/>
        <v>1</v>
      </c>
      <c r="G632" s="99"/>
      <c r="H632" s="99">
        <v>1</v>
      </c>
      <c r="I632" s="99"/>
      <c r="J632" s="99"/>
    </row>
    <row r="633" spans="1:10" s="92" customFormat="1" ht="19.5" customHeight="1" x14ac:dyDescent="0.25">
      <c r="A633" s="140">
        <f t="shared" si="32"/>
        <v>9</v>
      </c>
      <c r="B633" s="285"/>
      <c r="C633" s="226"/>
      <c r="D633" s="99" t="s">
        <v>1106</v>
      </c>
      <c r="E633" s="99" t="s">
        <v>1107</v>
      </c>
      <c r="F633" s="99">
        <f t="shared" si="35"/>
        <v>1</v>
      </c>
      <c r="G633" s="99"/>
      <c r="H633" s="99">
        <v>1</v>
      </c>
      <c r="I633" s="99"/>
      <c r="J633" s="99"/>
    </row>
    <row r="634" spans="1:10" s="92" customFormat="1" ht="19.5" customHeight="1" x14ac:dyDescent="0.25">
      <c r="A634" s="140">
        <f t="shared" si="32"/>
        <v>10</v>
      </c>
      <c r="B634" s="285"/>
      <c r="C634" s="226"/>
      <c r="D634" s="99" t="s">
        <v>1106</v>
      </c>
      <c r="E634" s="99" t="s">
        <v>1108</v>
      </c>
      <c r="F634" s="99">
        <f t="shared" si="35"/>
        <v>1</v>
      </c>
      <c r="G634" s="99"/>
      <c r="H634" s="99">
        <v>1</v>
      </c>
      <c r="I634" s="99"/>
      <c r="J634" s="99"/>
    </row>
    <row r="635" spans="1:10" s="92" customFormat="1" ht="19.5" customHeight="1" x14ac:dyDescent="0.25">
      <c r="A635" s="140">
        <f t="shared" si="32"/>
        <v>11</v>
      </c>
      <c r="B635" s="285"/>
      <c r="C635" s="226"/>
      <c r="D635" s="99" t="s">
        <v>1109</v>
      </c>
      <c r="E635" s="99" t="s">
        <v>1110</v>
      </c>
      <c r="F635" s="99">
        <f t="shared" si="35"/>
        <v>1</v>
      </c>
      <c r="G635" s="99"/>
      <c r="H635" s="99">
        <v>1</v>
      </c>
      <c r="I635" s="99"/>
      <c r="J635" s="99"/>
    </row>
    <row r="636" spans="1:10" s="92" customFormat="1" ht="19.5" customHeight="1" x14ac:dyDescent="0.25">
      <c r="A636" s="140">
        <f t="shared" si="32"/>
        <v>12</v>
      </c>
      <c r="B636" s="285"/>
      <c r="C636" s="218"/>
      <c r="D636" s="99" t="s">
        <v>1111</v>
      </c>
      <c r="E636" s="99" t="s">
        <v>1112</v>
      </c>
      <c r="F636" s="99">
        <f t="shared" si="35"/>
        <v>1</v>
      </c>
      <c r="G636" s="99"/>
      <c r="H636" s="99">
        <v>1</v>
      </c>
      <c r="I636" s="99"/>
      <c r="J636" s="99"/>
    </row>
    <row r="637" spans="1:10" s="92" customFormat="1" ht="19.5" customHeight="1" x14ac:dyDescent="0.25">
      <c r="A637" s="140"/>
      <c r="B637" s="285"/>
      <c r="C637" s="104" t="s">
        <v>63</v>
      </c>
      <c r="D637" s="94">
        <v>9</v>
      </c>
      <c r="E637" s="94">
        <v>11</v>
      </c>
      <c r="F637" s="94">
        <f>SUM(F625:F636)</f>
        <v>11</v>
      </c>
      <c r="G637" s="94">
        <f>SUM(G625:G636)</f>
        <v>0</v>
      </c>
      <c r="H637" s="94">
        <f>SUM(H625:H636)</f>
        <v>11</v>
      </c>
      <c r="I637" s="99"/>
      <c r="J637" s="99"/>
    </row>
    <row r="638" spans="1:10" s="92" customFormat="1" ht="19.5" customHeight="1" x14ac:dyDescent="0.25">
      <c r="A638" s="140">
        <f t="shared" si="32"/>
        <v>1</v>
      </c>
      <c r="B638" s="285"/>
      <c r="C638" s="217" t="s">
        <v>1113</v>
      </c>
      <c r="D638" s="99" t="s">
        <v>1114</v>
      </c>
      <c r="E638" s="99" t="s">
        <v>1115</v>
      </c>
      <c r="F638" s="99">
        <f t="shared" si="35"/>
        <v>1</v>
      </c>
      <c r="G638" s="99"/>
      <c r="H638" s="99">
        <v>1</v>
      </c>
      <c r="I638" s="99"/>
      <c r="J638" s="99"/>
    </row>
    <row r="639" spans="1:10" s="92" customFormat="1" ht="19.5" customHeight="1" x14ac:dyDescent="0.25">
      <c r="A639" s="140">
        <f t="shared" si="32"/>
        <v>2</v>
      </c>
      <c r="B639" s="285"/>
      <c r="C639" s="226"/>
      <c r="D639" s="99" t="s">
        <v>1116</v>
      </c>
      <c r="E639" s="102" t="s">
        <v>1117</v>
      </c>
      <c r="F639" s="99">
        <f t="shared" si="35"/>
        <v>1</v>
      </c>
      <c r="G639" s="99"/>
      <c r="H639" s="99">
        <v>1</v>
      </c>
      <c r="I639" s="99"/>
      <c r="J639" s="99"/>
    </row>
    <row r="640" spans="1:10" s="92" customFormat="1" ht="19.5" customHeight="1" x14ac:dyDescent="0.25">
      <c r="A640" s="140">
        <f t="shared" si="32"/>
        <v>3</v>
      </c>
      <c r="B640" s="285"/>
      <c r="C640" s="226"/>
      <c r="D640" s="102" t="s">
        <v>1118</v>
      </c>
      <c r="E640" s="102" t="s">
        <v>1119</v>
      </c>
      <c r="F640" s="99">
        <f t="shared" si="35"/>
        <v>1</v>
      </c>
      <c r="G640" s="99"/>
      <c r="H640" s="99">
        <v>1</v>
      </c>
      <c r="I640" s="99"/>
      <c r="J640" s="99"/>
    </row>
    <row r="641" spans="1:10" s="92" customFormat="1" ht="19.5" customHeight="1" x14ac:dyDescent="0.25">
      <c r="A641" s="140">
        <f t="shared" si="32"/>
        <v>4</v>
      </c>
      <c r="B641" s="285"/>
      <c r="C641" s="226"/>
      <c r="D641" s="99" t="s">
        <v>1120</v>
      </c>
      <c r="E641" s="119" t="s">
        <v>1121</v>
      </c>
      <c r="F641" s="99">
        <f t="shared" si="35"/>
        <v>1</v>
      </c>
      <c r="G641" s="99"/>
      <c r="H641" s="99">
        <v>1</v>
      </c>
      <c r="I641" s="99"/>
      <c r="J641" s="99"/>
    </row>
    <row r="642" spans="1:10" s="92" customFormat="1" ht="19.5" customHeight="1" x14ac:dyDescent="0.25">
      <c r="A642" s="140">
        <f t="shared" si="32"/>
        <v>5</v>
      </c>
      <c r="B642" s="285"/>
      <c r="C642" s="226"/>
      <c r="D642" s="99" t="s">
        <v>112</v>
      </c>
      <c r="E642" s="102" t="s">
        <v>1122</v>
      </c>
      <c r="F642" s="99">
        <f t="shared" si="35"/>
        <v>1</v>
      </c>
      <c r="G642" s="99"/>
      <c r="H642" s="99">
        <v>1</v>
      </c>
      <c r="I642" s="99"/>
      <c r="J642" s="99"/>
    </row>
    <row r="643" spans="1:10" s="92" customFormat="1" ht="19.5" customHeight="1" x14ac:dyDescent="0.25">
      <c r="A643" s="140">
        <f t="shared" si="32"/>
        <v>6</v>
      </c>
      <c r="B643" s="285"/>
      <c r="C643" s="226"/>
      <c r="D643" s="99" t="s">
        <v>112</v>
      </c>
      <c r="E643" s="102" t="s">
        <v>1123</v>
      </c>
      <c r="F643" s="99">
        <f t="shared" si="35"/>
        <v>1</v>
      </c>
      <c r="G643" s="99"/>
      <c r="H643" s="99">
        <v>1</v>
      </c>
      <c r="I643" s="99"/>
      <c r="J643" s="99"/>
    </row>
    <row r="644" spans="1:10" s="92" customFormat="1" ht="19.5" customHeight="1" x14ac:dyDescent="0.25">
      <c r="A644" s="140">
        <f t="shared" si="32"/>
        <v>7</v>
      </c>
      <c r="B644" s="285"/>
      <c r="C644" s="226"/>
      <c r="D644" s="99" t="s">
        <v>112</v>
      </c>
      <c r="E644" s="102" t="s">
        <v>1124</v>
      </c>
      <c r="F644" s="99">
        <f t="shared" si="35"/>
        <v>1</v>
      </c>
      <c r="G644" s="99"/>
      <c r="H644" s="99">
        <v>1</v>
      </c>
      <c r="I644" s="99"/>
      <c r="J644" s="99"/>
    </row>
    <row r="645" spans="1:10" s="92" customFormat="1" ht="19.5" customHeight="1" x14ac:dyDescent="0.25">
      <c r="A645" s="140">
        <f t="shared" si="32"/>
        <v>8</v>
      </c>
      <c r="B645" s="285"/>
      <c r="C645" s="226"/>
      <c r="D645" s="99" t="s">
        <v>112</v>
      </c>
      <c r="E645" s="102" t="s">
        <v>1125</v>
      </c>
      <c r="F645" s="99">
        <f t="shared" si="35"/>
        <v>1</v>
      </c>
      <c r="G645" s="99"/>
      <c r="H645" s="99">
        <v>1</v>
      </c>
      <c r="I645" s="99"/>
      <c r="J645" s="99"/>
    </row>
    <row r="646" spans="1:10" s="92" customFormat="1" ht="19.5" customHeight="1" x14ac:dyDescent="0.25">
      <c r="A646" s="140">
        <f t="shared" si="32"/>
        <v>9</v>
      </c>
      <c r="B646" s="285"/>
      <c r="C646" s="226"/>
      <c r="D646" s="99" t="s">
        <v>112</v>
      </c>
      <c r="E646" s="119" t="s">
        <v>1126</v>
      </c>
      <c r="F646" s="99">
        <f t="shared" si="35"/>
        <v>1</v>
      </c>
      <c r="G646" s="99"/>
      <c r="H646" s="99">
        <v>1</v>
      </c>
      <c r="I646" s="99"/>
      <c r="J646" s="99"/>
    </row>
    <row r="647" spans="1:10" s="92" customFormat="1" ht="19.5" customHeight="1" x14ac:dyDescent="0.25">
      <c r="A647" s="140">
        <f t="shared" si="32"/>
        <v>10</v>
      </c>
      <c r="B647" s="285"/>
      <c r="C647" s="226"/>
      <c r="D647" s="99" t="s">
        <v>112</v>
      </c>
      <c r="E647" s="119" t="s">
        <v>1127</v>
      </c>
      <c r="F647" s="99">
        <f t="shared" si="35"/>
        <v>1</v>
      </c>
      <c r="G647" s="99"/>
      <c r="H647" s="99">
        <v>1</v>
      </c>
      <c r="I647" s="99"/>
      <c r="J647" s="99"/>
    </row>
    <row r="648" spans="1:10" s="92" customFormat="1" ht="19.5" customHeight="1" x14ac:dyDescent="0.25">
      <c r="A648" s="140">
        <f t="shared" si="32"/>
        <v>11</v>
      </c>
      <c r="B648" s="285"/>
      <c r="C648" s="226"/>
      <c r="D648" s="99" t="s">
        <v>112</v>
      </c>
      <c r="E648" s="119" t="s">
        <v>1128</v>
      </c>
      <c r="F648" s="99">
        <f t="shared" si="35"/>
        <v>1</v>
      </c>
      <c r="G648" s="99"/>
      <c r="H648" s="99">
        <v>1</v>
      </c>
      <c r="I648" s="99"/>
      <c r="J648" s="99"/>
    </row>
    <row r="649" spans="1:10" s="92" customFormat="1" ht="19.5" customHeight="1" x14ac:dyDescent="0.25">
      <c r="A649" s="140">
        <f t="shared" si="32"/>
        <v>12</v>
      </c>
      <c r="B649" s="285"/>
      <c r="C649" s="226"/>
      <c r="D649" s="227" t="s">
        <v>1129</v>
      </c>
      <c r="E649" s="99" t="s">
        <v>1130</v>
      </c>
      <c r="F649" s="99">
        <f t="shared" si="35"/>
        <v>1</v>
      </c>
      <c r="G649" s="99"/>
      <c r="H649" s="99">
        <v>1</v>
      </c>
      <c r="I649" s="99"/>
      <c r="J649" s="99"/>
    </row>
    <row r="650" spans="1:10" s="92" customFormat="1" ht="19.5" customHeight="1" x14ac:dyDescent="0.25">
      <c r="A650" s="140">
        <f t="shared" si="32"/>
        <v>13</v>
      </c>
      <c r="B650" s="285"/>
      <c r="C650" s="226"/>
      <c r="D650" s="227"/>
      <c r="E650" s="99" t="s">
        <v>1131</v>
      </c>
      <c r="F650" s="99">
        <f t="shared" si="35"/>
        <v>1</v>
      </c>
      <c r="G650" s="99"/>
      <c r="H650" s="99">
        <v>1</v>
      </c>
      <c r="I650" s="99"/>
      <c r="J650" s="99"/>
    </row>
    <row r="651" spans="1:10" s="92" customFormat="1" ht="19.5" customHeight="1" x14ac:dyDescent="0.25">
      <c r="A651" s="140">
        <f t="shared" si="32"/>
        <v>14</v>
      </c>
      <c r="B651" s="285"/>
      <c r="C651" s="226"/>
      <c r="D651" s="99" t="s">
        <v>1132</v>
      </c>
      <c r="E651" s="101" t="s">
        <v>1133</v>
      </c>
      <c r="F651" s="99">
        <f t="shared" si="35"/>
        <v>1</v>
      </c>
      <c r="G651" s="99"/>
      <c r="H651" s="99">
        <v>1</v>
      </c>
      <c r="I651" s="99"/>
      <c r="J651" s="99"/>
    </row>
    <row r="652" spans="1:10" s="92" customFormat="1" ht="19.5" customHeight="1" x14ac:dyDescent="0.25">
      <c r="A652" s="140">
        <f t="shared" si="32"/>
        <v>15</v>
      </c>
      <c r="B652" s="285"/>
      <c r="C652" s="226"/>
      <c r="D652" s="99" t="s">
        <v>1134</v>
      </c>
      <c r="E652" s="99" t="s">
        <v>1135</v>
      </c>
      <c r="F652" s="99">
        <f t="shared" si="35"/>
        <v>1</v>
      </c>
      <c r="G652" s="99"/>
      <c r="H652" s="99">
        <v>1</v>
      </c>
      <c r="I652" s="99"/>
      <c r="J652" s="99"/>
    </row>
    <row r="653" spans="1:10" s="92" customFormat="1" ht="19.5" customHeight="1" x14ac:dyDescent="0.25">
      <c r="A653" s="140">
        <f t="shared" ref="A653:A716" si="36">+A652+1</f>
        <v>16</v>
      </c>
      <c r="B653" s="285"/>
      <c r="C653" s="226"/>
      <c r="D653" s="99" t="s">
        <v>1134</v>
      </c>
      <c r="E653" s="99" t="s">
        <v>1136</v>
      </c>
      <c r="F653" s="99">
        <f t="shared" si="35"/>
        <v>1</v>
      </c>
      <c r="G653" s="99"/>
      <c r="H653" s="99">
        <v>1</v>
      </c>
      <c r="I653" s="99"/>
      <c r="J653" s="99"/>
    </row>
    <row r="654" spans="1:10" s="92" customFormat="1" ht="19.5" customHeight="1" x14ac:dyDescent="0.25">
      <c r="A654" s="140">
        <f t="shared" si="36"/>
        <v>17</v>
      </c>
      <c r="B654" s="285"/>
      <c r="C654" s="226"/>
      <c r="D654" s="99" t="s">
        <v>1134</v>
      </c>
      <c r="E654" s="99" t="s">
        <v>1137</v>
      </c>
      <c r="F654" s="99">
        <f t="shared" si="35"/>
        <v>1</v>
      </c>
      <c r="G654" s="99"/>
      <c r="H654" s="99">
        <v>1</v>
      </c>
      <c r="I654" s="99"/>
      <c r="J654" s="99"/>
    </row>
    <row r="655" spans="1:10" s="92" customFormat="1" ht="19.5" customHeight="1" x14ac:dyDescent="0.25">
      <c r="A655" s="140">
        <f t="shared" si="36"/>
        <v>18</v>
      </c>
      <c r="B655" s="285"/>
      <c r="C655" s="226"/>
      <c r="D655" s="99" t="s">
        <v>1134</v>
      </c>
      <c r="E655" s="99" t="s">
        <v>1138</v>
      </c>
      <c r="F655" s="99">
        <f t="shared" si="35"/>
        <v>1</v>
      </c>
      <c r="G655" s="99"/>
      <c r="H655" s="99">
        <v>1</v>
      </c>
      <c r="I655" s="99"/>
      <c r="J655" s="99"/>
    </row>
    <row r="656" spans="1:10" s="92" customFormat="1" ht="19.5" customHeight="1" x14ac:dyDescent="0.25">
      <c r="A656" s="140">
        <f t="shared" si="36"/>
        <v>19</v>
      </c>
      <c r="B656" s="285"/>
      <c r="C656" s="226"/>
      <c r="D656" s="99" t="s">
        <v>1134</v>
      </c>
      <c r="E656" s="99" t="s">
        <v>1139</v>
      </c>
      <c r="F656" s="99">
        <f t="shared" si="35"/>
        <v>1</v>
      </c>
      <c r="G656" s="99"/>
      <c r="H656" s="99">
        <v>1</v>
      </c>
      <c r="I656" s="99"/>
      <c r="J656" s="99"/>
    </row>
    <row r="657" spans="1:10" s="92" customFormat="1" ht="19.5" customHeight="1" x14ac:dyDescent="0.25">
      <c r="A657" s="140">
        <f t="shared" si="36"/>
        <v>20</v>
      </c>
      <c r="B657" s="285"/>
      <c r="C657" s="226"/>
      <c r="D657" s="99" t="s">
        <v>1140</v>
      </c>
      <c r="E657" s="101" t="s">
        <v>1141</v>
      </c>
      <c r="F657" s="99">
        <f t="shared" si="35"/>
        <v>1</v>
      </c>
      <c r="G657" s="99"/>
      <c r="H657" s="99">
        <v>1</v>
      </c>
      <c r="I657" s="99"/>
      <c r="J657" s="99"/>
    </row>
    <row r="658" spans="1:10" s="92" customFormat="1" ht="19.5" customHeight="1" x14ac:dyDescent="0.25">
      <c r="A658" s="140">
        <f t="shared" si="36"/>
        <v>21</v>
      </c>
      <c r="B658" s="285"/>
      <c r="C658" s="226"/>
      <c r="D658" s="99" t="s">
        <v>1142</v>
      </c>
      <c r="E658" s="99" t="s">
        <v>1143</v>
      </c>
      <c r="F658" s="99">
        <f t="shared" si="35"/>
        <v>1</v>
      </c>
      <c r="G658" s="99"/>
      <c r="H658" s="99">
        <v>1</v>
      </c>
      <c r="I658" s="99"/>
      <c r="J658" s="99"/>
    </row>
    <row r="659" spans="1:10" s="92" customFormat="1" ht="19.5" customHeight="1" x14ac:dyDescent="0.25">
      <c r="A659" s="140">
        <f t="shared" si="36"/>
        <v>22</v>
      </c>
      <c r="B659" s="285"/>
      <c r="C659" s="226"/>
      <c r="D659" s="99" t="s">
        <v>1144</v>
      </c>
      <c r="E659" s="99" t="s">
        <v>1145</v>
      </c>
      <c r="F659" s="99">
        <f t="shared" si="35"/>
        <v>1</v>
      </c>
      <c r="G659" s="99"/>
      <c r="H659" s="99">
        <v>1</v>
      </c>
      <c r="I659" s="99"/>
      <c r="J659" s="99"/>
    </row>
    <row r="660" spans="1:10" s="92" customFormat="1" ht="19.5" customHeight="1" x14ac:dyDescent="0.25">
      <c r="A660" s="140">
        <f t="shared" si="36"/>
        <v>23</v>
      </c>
      <c r="B660" s="285"/>
      <c r="C660" s="226"/>
      <c r="D660" s="99" t="s">
        <v>1146</v>
      </c>
      <c r="E660" s="99" t="s">
        <v>1147</v>
      </c>
      <c r="F660" s="99">
        <f t="shared" si="35"/>
        <v>1</v>
      </c>
      <c r="G660" s="99"/>
      <c r="H660" s="99">
        <v>1</v>
      </c>
      <c r="I660" s="99"/>
      <c r="J660" s="99"/>
    </row>
    <row r="661" spans="1:10" s="92" customFormat="1" ht="19.5" customHeight="1" x14ac:dyDescent="0.25">
      <c r="A661" s="140">
        <f t="shared" si="36"/>
        <v>24</v>
      </c>
      <c r="B661" s="285"/>
      <c r="C661" s="226"/>
      <c r="D661" s="99" t="s">
        <v>1146</v>
      </c>
      <c r="E661" s="99" t="s">
        <v>1148</v>
      </c>
      <c r="F661" s="99">
        <f t="shared" si="35"/>
        <v>1</v>
      </c>
      <c r="G661" s="99"/>
      <c r="H661" s="99">
        <v>1</v>
      </c>
      <c r="I661" s="99"/>
      <c r="J661" s="99"/>
    </row>
    <row r="662" spans="1:10" s="92" customFormat="1" ht="19.5" customHeight="1" x14ac:dyDescent="0.25">
      <c r="A662" s="140">
        <f t="shared" si="36"/>
        <v>25</v>
      </c>
      <c r="B662" s="285"/>
      <c r="C662" s="226"/>
      <c r="D662" s="99" t="s">
        <v>1146</v>
      </c>
      <c r="E662" s="99" t="s">
        <v>1149</v>
      </c>
      <c r="F662" s="99">
        <f t="shared" si="35"/>
        <v>1</v>
      </c>
      <c r="G662" s="99"/>
      <c r="H662" s="99">
        <v>1</v>
      </c>
      <c r="I662" s="99"/>
      <c r="J662" s="99"/>
    </row>
    <row r="663" spans="1:10" s="92" customFormat="1" ht="19.5" customHeight="1" x14ac:dyDescent="0.25">
      <c r="A663" s="140">
        <f t="shared" si="36"/>
        <v>26</v>
      </c>
      <c r="B663" s="285"/>
      <c r="C663" s="226"/>
      <c r="D663" s="99" t="s">
        <v>1146</v>
      </c>
      <c r="E663" s="99" t="s">
        <v>1150</v>
      </c>
      <c r="F663" s="99">
        <f t="shared" si="35"/>
        <v>1</v>
      </c>
      <c r="G663" s="99"/>
      <c r="H663" s="99">
        <v>1</v>
      </c>
      <c r="I663" s="99"/>
      <c r="J663" s="99"/>
    </row>
    <row r="664" spans="1:10" s="92" customFormat="1" ht="19.5" customHeight="1" x14ac:dyDescent="0.25">
      <c r="A664" s="140">
        <f t="shared" si="36"/>
        <v>27</v>
      </c>
      <c r="B664" s="285"/>
      <c r="C664" s="226"/>
      <c r="D664" s="99" t="s">
        <v>1146</v>
      </c>
      <c r="E664" s="99" t="s">
        <v>1151</v>
      </c>
      <c r="F664" s="99">
        <f t="shared" si="35"/>
        <v>1</v>
      </c>
      <c r="G664" s="99"/>
      <c r="H664" s="99">
        <v>1</v>
      </c>
      <c r="I664" s="99"/>
      <c r="J664" s="99"/>
    </row>
    <row r="665" spans="1:10" s="92" customFormat="1" ht="19.5" customHeight="1" x14ac:dyDescent="0.25">
      <c r="A665" s="140">
        <f t="shared" si="36"/>
        <v>28</v>
      </c>
      <c r="B665" s="285"/>
      <c r="C665" s="226"/>
      <c r="D665" s="99" t="s">
        <v>1152</v>
      </c>
      <c r="E665" s="99" t="s">
        <v>1153</v>
      </c>
      <c r="F665" s="99">
        <f t="shared" si="35"/>
        <v>1</v>
      </c>
      <c r="G665" s="99"/>
      <c r="H665" s="99">
        <v>1</v>
      </c>
      <c r="I665" s="99"/>
      <c r="J665" s="99"/>
    </row>
    <row r="666" spans="1:10" s="92" customFormat="1" ht="19.5" customHeight="1" x14ac:dyDescent="0.25">
      <c r="A666" s="140">
        <f t="shared" si="36"/>
        <v>29</v>
      </c>
      <c r="B666" s="285"/>
      <c r="C666" s="226"/>
      <c r="D666" s="99" t="s">
        <v>1152</v>
      </c>
      <c r="E666" s="99" t="s">
        <v>1154</v>
      </c>
      <c r="F666" s="99">
        <f t="shared" si="35"/>
        <v>1</v>
      </c>
      <c r="G666" s="99"/>
      <c r="H666" s="99">
        <v>1</v>
      </c>
      <c r="I666" s="99"/>
      <c r="J666" s="99"/>
    </row>
    <row r="667" spans="1:10" s="92" customFormat="1" ht="19.5" customHeight="1" x14ac:dyDescent="0.25">
      <c r="A667" s="140">
        <f t="shared" si="36"/>
        <v>30</v>
      </c>
      <c r="B667" s="285"/>
      <c r="C667" s="226"/>
      <c r="D667" s="99" t="s">
        <v>1156</v>
      </c>
      <c r="E667" s="99" t="s">
        <v>1157</v>
      </c>
      <c r="F667" s="99"/>
      <c r="G667" s="99"/>
      <c r="H667" s="99"/>
      <c r="I667" s="99"/>
      <c r="J667" s="99"/>
    </row>
    <row r="668" spans="1:10" s="92" customFormat="1" ht="19.5" customHeight="1" x14ac:dyDescent="0.25">
      <c r="A668" s="140">
        <f t="shared" si="36"/>
        <v>31</v>
      </c>
      <c r="B668" s="285"/>
      <c r="C668" s="226"/>
      <c r="D668" s="99" t="s">
        <v>1155</v>
      </c>
      <c r="E668" s="99" t="s">
        <v>1158</v>
      </c>
      <c r="F668" s="99">
        <f t="shared" si="35"/>
        <v>1</v>
      </c>
      <c r="G668" s="99"/>
      <c r="H668" s="99">
        <v>1</v>
      </c>
      <c r="I668" s="99"/>
      <c r="J668" s="99"/>
    </row>
    <row r="669" spans="1:10" s="92" customFormat="1" ht="19.5" customHeight="1" x14ac:dyDescent="0.25">
      <c r="A669" s="140">
        <f t="shared" si="36"/>
        <v>32</v>
      </c>
      <c r="B669" s="285"/>
      <c r="C669" s="218"/>
      <c r="D669" s="99" t="s">
        <v>1155</v>
      </c>
      <c r="E669" s="99" t="s">
        <v>1159</v>
      </c>
      <c r="F669" s="99">
        <f t="shared" si="35"/>
        <v>1</v>
      </c>
      <c r="G669" s="99"/>
      <c r="H669" s="99">
        <v>1</v>
      </c>
      <c r="I669" s="99"/>
      <c r="J669" s="99"/>
    </row>
    <row r="670" spans="1:10" s="92" customFormat="1" ht="19.5" customHeight="1" x14ac:dyDescent="0.25">
      <c r="A670" s="140"/>
      <c r="B670" s="285"/>
      <c r="C670" s="104" t="s">
        <v>63</v>
      </c>
      <c r="D670" s="94">
        <v>11</v>
      </c>
      <c r="E670" s="94">
        <v>31</v>
      </c>
      <c r="F670" s="94">
        <f>SUM(F638:F669)</f>
        <v>31</v>
      </c>
      <c r="G670" s="94">
        <f>SUM(G638:G669)</f>
        <v>0</v>
      </c>
      <c r="H670" s="94">
        <f>SUM(H638:H669)</f>
        <v>31</v>
      </c>
      <c r="I670" s="99"/>
      <c r="J670" s="99"/>
    </row>
    <row r="671" spans="1:10" s="92" customFormat="1" ht="19.5" customHeight="1" x14ac:dyDescent="0.25">
      <c r="A671" s="140">
        <f t="shared" si="36"/>
        <v>1</v>
      </c>
      <c r="B671" s="285"/>
      <c r="C671" s="217" t="s">
        <v>1160</v>
      </c>
      <c r="D671" s="99" t="s">
        <v>1114</v>
      </c>
      <c r="E671" s="119" t="s">
        <v>1161</v>
      </c>
      <c r="F671" s="99">
        <f t="shared" si="35"/>
        <v>1</v>
      </c>
      <c r="G671" s="99"/>
      <c r="H671" s="99">
        <v>1</v>
      </c>
      <c r="I671" s="99"/>
      <c r="J671" s="99"/>
    </row>
    <row r="672" spans="1:10" s="92" customFormat="1" ht="19.5" customHeight="1" x14ac:dyDescent="0.25">
      <c r="A672" s="140">
        <f t="shared" si="36"/>
        <v>2</v>
      </c>
      <c r="B672" s="285"/>
      <c r="C672" s="226"/>
      <c r="D672" s="114" t="s">
        <v>1162</v>
      </c>
      <c r="E672" s="119" t="s">
        <v>1163</v>
      </c>
      <c r="F672" s="99">
        <f t="shared" si="35"/>
        <v>1</v>
      </c>
      <c r="G672" s="99"/>
      <c r="H672" s="99">
        <v>1</v>
      </c>
      <c r="I672" s="99"/>
      <c r="J672" s="99"/>
    </row>
    <row r="673" spans="1:10" s="92" customFormat="1" ht="19.5" customHeight="1" x14ac:dyDescent="0.25">
      <c r="A673" s="140">
        <f t="shared" si="36"/>
        <v>3</v>
      </c>
      <c r="B673" s="285"/>
      <c r="C673" s="226"/>
      <c r="D673" s="114" t="s">
        <v>1164</v>
      </c>
      <c r="E673" s="119" t="s">
        <v>1165</v>
      </c>
      <c r="F673" s="99">
        <f t="shared" si="35"/>
        <v>1</v>
      </c>
      <c r="G673" s="99"/>
      <c r="H673" s="99">
        <v>1</v>
      </c>
      <c r="I673" s="99"/>
      <c r="J673" s="99"/>
    </row>
    <row r="674" spans="1:10" s="92" customFormat="1" ht="19.5" customHeight="1" x14ac:dyDescent="0.25">
      <c r="A674" s="140">
        <f t="shared" si="36"/>
        <v>4</v>
      </c>
      <c r="B674" s="285"/>
      <c r="C674" s="226"/>
      <c r="D674" s="114" t="s">
        <v>1166</v>
      </c>
      <c r="E674" s="119" t="s">
        <v>1167</v>
      </c>
      <c r="F674" s="99">
        <f t="shared" si="35"/>
        <v>1</v>
      </c>
      <c r="G674" s="99"/>
      <c r="H674" s="99">
        <v>1</v>
      </c>
      <c r="I674" s="99"/>
      <c r="J674" s="99"/>
    </row>
    <row r="675" spans="1:10" s="92" customFormat="1" ht="19.5" customHeight="1" x14ac:dyDescent="0.25">
      <c r="A675" s="140">
        <f t="shared" si="36"/>
        <v>5</v>
      </c>
      <c r="B675" s="285"/>
      <c r="C675" s="226"/>
      <c r="D675" s="99" t="s">
        <v>1168</v>
      </c>
      <c r="E675" s="119" t="s">
        <v>1169</v>
      </c>
      <c r="F675" s="99">
        <f t="shared" si="35"/>
        <v>1</v>
      </c>
      <c r="G675" s="99"/>
      <c r="H675" s="99">
        <v>1</v>
      </c>
      <c r="I675" s="99"/>
      <c r="J675" s="99"/>
    </row>
    <row r="676" spans="1:10" s="92" customFormat="1" ht="19.5" customHeight="1" x14ac:dyDescent="0.25">
      <c r="A676" s="140">
        <f t="shared" si="36"/>
        <v>6</v>
      </c>
      <c r="B676" s="285"/>
      <c r="C676" s="226"/>
      <c r="D676" s="99" t="s">
        <v>1168</v>
      </c>
      <c r="E676" s="119" t="s">
        <v>1170</v>
      </c>
      <c r="F676" s="99">
        <f t="shared" si="35"/>
        <v>1</v>
      </c>
      <c r="G676" s="99"/>
      <c r="H676" s="99">
        <v>1</v>
      </c>
      <c r="I676" s="99"/>
      <c r="J676" s="99"/>
    </row>
    <row r="677" spans="1:10" s="92" customFormat="1" ht="19.5" customHeight="1" x14ac:dyDescent="0.25">
      <c r="A677" s="140">
        <f t="shared" si="36"/>
        <v>7</v>
      </c>
      <c r="B677" s="285"/>
      <c r="C677" s="226"/>
      <c r="D677" s="99" t="s">
        <v>1171</v>
      </c>
      <c r="E677" s="119" t="s">
        <v>1172</v>
      </c>
      <c r="F677" s="99">
        <f t="shared" si="35"/>
        <v>1</v>
      </c>
      <c r="G677" s="99"/>
      <c r="H677" s="99">
        <v>1</v>
      </c>
      <c r="I677" s="99"/>
      <c r="J677" s="99"/>
    </row>
    <row r="678" spans="1:10" s="92" customFormat="1" ht="19.5" customHeight="1" x14ac:dyDescent="0.25">
      <c r="A678" s="140">
        <f t="shared" si="36"/>
        <v>8</v>
      </c>
      <c r="B678" s="285"/>
      <c r="C678" s="226"/>
      <c r="D678" s="99" t="s">
        <v>1171</v>
      </c>
      <c r="E678" s="119" t="s">
        <v>1173</v>
      </c>
      <c r="F678" s="99">
        <f t="shared" si="35"/>
        <v>1</v>
      </c>
      <c r="G678" s="99"/>
      <c r="H678" s="99">
        <v>1</v>
      </c>
      <c r="I678" s="99"/>
      <c r="J678" s="99"/>
    </row>
    <row r="679" spans="1:10" s="92" customFormat="1" ht="19.5" customHeight="1" x14ac:dyDescent="0.25">
      <c r="A679" s="140">
        <f t="shared" si="36"/>
        <v>9</v>
      </c>
      <c r="B679" s="285"/>
      <c r="C679" s="226"/>
      <c r="D679" s="99" t="s">
        <v>1174</v>
      </c>
      <c r="E679" s="119" t="s">
        <v>1175</v>
      </c>
      <c r="F679" s="99">
        <f t="shared" si="35"/>
        <v>1</v>
      </c>
      <c r="G679" s="99"/>
      <c r="H679" s="99">
        <v>1</v>
      </c>
      <c r="I679" s="99"/>
      <c r="J679" s="99"/>
    </row>
    <row r="680" spans="1:10" s="92" customFormat="1" ht="19.5" customHeight="1" x14ac:dyDescent="0.25">
      <c r="A680" s="140">
        <f t="shared" si="36"/>
        <v>10</v>
      </c>
      <c r="B680" s="285"/>
      <c r="C680" s="226"/>
      <c r="D680" s="99" t="s">
        <v>167</v>
      </c>
      <c r="E680" s="99" t="s">
        <v>1176</v>
      </c>
      <c r="F680" s="99">
        <f t="shared" si="35"/>
        <v>1</v>
      </c>
      <c r="G680" s="99"/>
      <c r="H680" s="99">
        <v>1</v>
      </c>
      <c r="I680" s="99"/>
      <c r="J680" s="99"/>
    </row>
    <row r="681" spans="1:10" s="92" customFormat="1" ht="19.5" customHeight="1" x14ac:dyDescent="0.25">
      <c r="A681" s="140">
        <f t="shared" si="36"/>
        <v>11</v>
      </c>
      <c r="B681" s="285"/>
      <c r="C681" s="226"/>
      <c r="D681" s="114" t="s">
        <v>119</v>
      </c>
      <c r="E681" s="119" t="s">
        <v>1177</v>
      </c>
      <c r="F681" s="99">
        <f t="shared" si="35"/>
        <v>1</v>
      </c>
      <c r="G681" s="99"/>
      <c r="H681" s="99">
        <v>1</v>
      </c>
      <c r="I681" s="99"/>
      <c r="J681" s="99"/>
    </row>
    <row r="682" spans="1:10" s="92" customFormat="1" ht="19.5" customHeight="1" x14ac:dyDescent="0.25">
      <c r="A682" s="140">
        <f t="shared" si="36"/>
        <v>12</v>
      </c>
      <c r="B682" s="285"/>
      <c r="C682" s="226"/>
      <c r="D682" s="114" t="s">
        <v>1178</v>
      </c>
      <c r="E682" s="119" t="s">
        <v>1179</v>
      </c>
      <c r="F682" s="99">
        <f t="shared" si="35"/>
        <v>1</v>
      </c>
      <c r="G682" s="99"/>
      <c r="H682" s="99">
        <v>1</v>
      </c>
      <c r="I682" s="99"/>
      <c r="J682" s="99"/>
    </row>
    <row r="683" spans="1:10" s="92" customFormat="1" ht="19.5" customHeight="1" x14ac:dyDescent="0.25">
      <c r="A683" s="140">
        <f t="shared" si="36"/>
        <v>13</v>
      </c>
      <c r="B683" s="285"/>
      <c r="C683" s="226"/>
      <c r="D683" s="114" t="s">
        <v>1180</v>
      </c>
      <c r="E683" s="119" t="s">
        <v>1181</v>
      </c>
      <c r="F683" s="99">
        <f t="shared" si="35"/>
        <v>1</v>
      </c>
      <c r="G683" s="99"/>
      <c r="H683" s="99">
        <v>1</v>
      </c>
      <c r="I683" s="99"/>
      <c r="J683" s="99"/>
    </row>
    <row r="684" spans="1:10" s="92" customFormat="1" ht="19.5" customHeight="1" x14ac:dyDescent="0.25">
      <c r="A684" s="140">
        <f t="shared" si="36"/>
        <v>14</v>
      </c>
      <c r="B684" s="285"/>
      <c r="C684" s="218"/>
      <c r="D684" s="99" t="s">
        <v>1182</v>
      </c>
      <c r="E684" s="119" t="s">
        <v>1183</v>
      </c>
      <c r="F684" s="99">
        <f t="shared" si="35"/>
        <v>1</v>
      </c>
      <c r="G684" s="99"/>
      <c r="H684" s="99">
        <v>1</v>
      </c>
      <c r="I684" s="99"/>
      <c r="J684" s="99"/>
    </row>
    <row r="685" spans="1:10" s="92" customFormat="1" ht="19.5" customHeight="1" x14ac:dyDescent="0.25">
      <c r="A685" s="140"/>
      <c r="B685" s="285"/>
      <c r="C685" s="104" t="s">
        <v>63</v>
      </c>
      <c r="D685" s="94">
        <v>9</v>
      </c>
      <c r="E685" s="94">
        <v>14</v>
      </c>
      <c r="F685" s="94">
        <f>SUM(F671:F684)</f>
        <v>14</v>
      </c>
      <c r="G685" s="94">
        <f>SUM(G671:G684)</f>
        <v>0</v>
      </c>
      <c r="H685" s="94">
        <f>SUM(H671:H684)</f>
        <v>14</v>
      </c>
      <c r="I685" s="99"/>
      <c r="J685" s="99"/>
    </row>
    <row r="686" spans="1:10" s="92" customFormat="1" ht="19.5" customHeight="1" x14ac:dyDescent="0.25">
      <c r="A686" s="140">
        <f t="shared" si="36"/>
        <v>1</v>
      </c>
      <c r="B686" s="285"/>
      <c r="C686" s="287" t="s">
        <v>1184</v>
      </c>
      <c r="D686" s="99" t="s">
        <v>602</v>
      </c>
      <c r="E686" s="102" t="s">
        <v>1185</v>
      </c>
      <c r="F686" s="99">
        <v>1</v>
      </c>
      <c r="G686" s="99">
        <v>1</v>
      </c>
      <c r="H686" s="94"/>
      <c r="I686" s="99"/>
      <c r="J686" s="99"/>
    </row>
    <row r="687" spans="1:10" s="92" customFormat="1" ht="19.5" customHeight="1" x14ac:dyDescent="0.25">
      <c r="A687" s="140">
        <f t="shared" si="36"/>
        <v>2</v>
      </c>
      <c r="B687" s="285"/>
      <c r="C687" s="288"/>
      <c r="D687" s="99" t="s">
        <v>602</v>
      </c>
      <c r="E687" s="102" t="s">
        <v>1186</v>
      </c>
      <c r="F687" s="99">
        <v>1</v>
      </c>
      <c r="G687" s="99"/>
      <c r="H687" s="94">
        <v>1</v>
      </c>
      <c r="I687" s="99"/>
      <c r="J687" s="99"/>
    </row>
    <row r="688" spans="1:10" s="92" customFormat="1" ht="19.5" customHeight="1" x14ac:dyDescent="0.25">
      <c r="A688" s="140">
        <f t="shared" si="36"/>
        <v>3</v>
      </c>
      <c r="B688" s="285"/>
      <c r="C688" s="289"/>
      <c r="D688" s="123" t="s">
        <v>65</v>
      </c>
      <c r="E688" s="102" t="s">
        <v>1187</v>
      </c>
      <c r="F688" s="99">
        <v>1</v>
      </c>
      <c r="G688" s="99"/>
      <c r="H688" s="99">
        <v>1</v>
      </c>
      <c r="I688" s="99"/>
      <c r="J688" s="99"/>
    </row>
    <row r="689" spans="1:10" s="92" customFormat="1" ht="19.5" customHeight="1" x14ac:dyDescent="0.25">
      <c r="A689" s="140"/>
      <c r="B689" s="285"/>
      <c r="C689" s="104" t="s">
        <v>63</v>
      </c>
      <c r="D689" s="94">
        <v>2</v>
      </c>
      <c r="E689" s="94">
        <v>3</v>
      </c>
      <c r="F689" s="94">
        <f>SUM(F686:F688)</f>
        <v>3</v>
      </c>
      <c r="G689" s="94">
        <f>SUM(G686:G688)</f>
        <v>1</v>
      </c>
      <c r="H689" s="94">
        <f>SUM(H686:H688)</f>
        <v>2</v>
      </c>
      <c r="I689" s="99"/>
      <c r="J689" s="99"/>
    </row>
    <row r="690" spans="1:10" s="92" customFormat="1" ht="19.5" customHeight="1" x14ac:dyDescent="0.25">
      <c r="A690" s="140"/>
      <c r="B690" s="286"/>
      <c r="C690" s="104" t="s">
        <v>222</v>
      </c>
      <c r="D690" s="94">
        <f>+D689+D685+D670+D637+D624+D619</f>
        <v>44</v>
      </c>
      <c r="E690" s="94">
        <f t="shared" ref="E690:I690" si="37">+E689+E685+E670+E637+E624+E619</f>
        <v>88</v>
      </c>
      <c r="F690" s="94">
        <f t="shared" si="37"/>
        <v>88</v>
      </c>
      <c r="G690" s="94">
        <f t="shared" si="37"/>
        <v>1</v>
      </c>
      <c r="H690" s="94">
        <f t="shared" si="37"/>
        <v>87</v>
      </c>
      <c r="I690" s="94">
        <f t="shared" si="37"/>
        <v>0</v>
      </c>
      <c r="J690" s="94"/>
    </row>
    <row r="691" spans="1:10" s="92" customFormat="1" ht="19.5" customHeight="1" x14ac:dyDescent="0.25">
      <c r="A691" s="140">
        <f t="shared" si="36"/>
        <v>1</v>
      </c>
      <c r="B691" s="275" t="s">
        <v>1188</v>
      </c>
      <c r="C691" s="121" t="s">
        <v>1189</v>
      </c>
      <c r="D691" s="99" t="s">
        <v>632</v>
      </c>
      <c r="E691" s="101" t="s">
        <v>1190</v>
      </c>
      <c r="F691" s="99">
        <f>+G691+H691</f>
        <v>1</v>
      </c>
      <c r="G691" s="99"/>
      <c r="H691" s="99">
        <v>1</v>
      </c>
      <c r="I691" s="99"/>
      <c r="J691" s="99"/>
    </row>
    <row r="692" spans="1:10" s="92" customFormat="1" ht="19.5" customHeight="1" x14ac:dyDescent="0.25">
      <c r="A692" s="140"/>
      <c r="B692" s="276"/>
      <c r="C692" s="107" t="s">
        <v>646</v>
      </c>
      <c r="D692" s="109">
        <v>1</v>
      </c>
      <c r="E692" s="100">
        <v>1</v>
      </c>
      <c r="F692" s="94">
        <f>SUM(F691:F691)</f>
        <v>1</v>
      </c>
      <c r="G692" s="94">
        <f>SUM(G691:G691)</f>
        <v>0</v>
      </c>
      <c r="H692" s="94">
        <f>SUM(H691:H691)</f>
        <v>1</v>
      </c>
      <c r="I692" s="99"/>
      <c r="J692" s="99"/>
    </row>
    <row r="693" spans="1:10" s="92" customFormat="1" ht="19.5" customHeight="1" x14ac:dyDescent="0.25">
      <c r="A693" s="140">
        <f t="shared" si="36"/>
        <v>1</v>
      </c>
      <c r="B693" s="276"/>
      <c r="C693" s="275" t="s">
        <v>1192</v>
      </c>
      <c r="D693" s="114" t="s">
        <v>1194</v>
      </c>
      <c r="E693" s="101" t="s">
        <v>1195</v>
      </c>
      <c r="F693" s="99">
        <f>+G693+H693</f>
        <v>1</v>
      </c>
      <c r="G693" s="121"/>
      <c r="H693" s="121">
        <v>1</v>
      </c>
      <c r="I693" s="99"/>
      <c r="J693" s="99"/>
    </row>
    <row r="694" spans="1:10" s="92" customFormat="1" ht="19.5" customHeight="1" x14ac:dyDescent="0.25">
      <c r="A694" s="140">
        <f t="shared" si="36"/>
        <v>2</v>
      </c>
      <c r="B694" s="276"/>
      <c r="C694" s="277"/>
      <c r="D694" s="123" t="s">
        <v>1196</v>
      </c>
      <c r="E694" s="101" t="s">
        <v>1193</v>
      </c>
      <c r="F694" s="99">
        <f>+G694+H694</f>
        <v>1</v>
      </c>
      <c r="G694" s="121"/>
      <c r="H694" s="121">
        <v>1</v>
      </c>
      <c r="I694" s="99"/>
      <c r="J694" s="99"/>
    </row>
    <row r="695" spans="1:10" s="92" customFormat="1" ht="19.5" customHeight="1" x14ac:dyDescent="0.25">
      <c r="A695" s="140"/>
      <c r="B695" s="276"/>
      <c r="C695" s="107" t="s">
        <v>646</v>
      </c>
      <c r="D695" s="109">
        <v>2</v>
      </c>
      <c r="E695" s="109">
        <v>2</v>
      </c>
      <c r="F695" s="107">
        <f>SUM(F693:F694)</f>
        <v>2</v>
      </c>
      <c r="G695" s="107">
        <f>SUM(G693:G694)</f>
        <v>0</v>
      </c>
      <c r="H695" s="107">
        <f>SUM(H693:H694)</f>
        <v>2</v>
      </c>
      <c r="I695" s="99"/>
      <c r="J695" s="99"/>
    </row>
    <row r="696" spans="1:10" s="92" customFormat="1" ht="19.5" customHeight="1" x14ac:dyDescent="0.25">
      <c r="A696" s="140">
        <f t="shared" si="36"/>
        <v>1</v>
      </c>
      <c r="B696" s="276"/>
      <c r="C696" s="275" t="s">
        <v>1197</v>
      </c>
      <c r="D696" s="114" t="s">
        <v>1198</v>
      </c>
      <c r="E696" s="101" t="s">
        <v>1199</v>
      </c>
      <c r="F696" s="99">
        <f>+G696+H696</f>
        <v>1</v>
      </c>
      <c r="G696" s="99"/>
      <c r="H696" s="99">
        <v>1</v>
      </c>
      <c r="I696" s="99"/>
      <c r="J696" s="99"/>
    </row>
    <row r="697" spans="1:10" s="92" customFormat="1" ht="19.5" customHeight="1" x14ac:dyDescent="0.25">
      <c r="A697" s="140">
        <f t="shared" si="36"/>
        <v>2</v>
      </c>
      <c r="B697" s="276"/>
      <c r="C697" s="277"/>
      <c r="D697" s="114" t="s">
        <v>1200</v>
      </c>
      <c r="E697" s="101" t="s">
        <v>1201</v>
      </c>
      <c r="F697" s="99">
        <f>+G697+H697</f>
        <v>1</v>
      </c>
      <c r="G697" s="99"/>
      <c r="H697" s="99">
        <v>1</v>
      </c>
      <c r="I697" s="99"/>
      <c r="J697" s="99"/>
    </row>
    <row r="698" spans="1:10" s="92" customFormat="1" ht="19.5" customHeight="1" x14ac:dyDescent="0.25">
      <c r="A698" s="140"/>
      <c r="B698" s="276"/>
      <c r="C698" s="107" t="s">
        <v>646</v>
      </c>
      <c r="D698" s="109">
        <v>2</v>
      </c>
      <c r="E698" s="109">
        <v>2</v>
      </c>
      <c r="F698" s="94">
        <f>SUM(F696:F697)</f>
        <v>2</v>
      </c>
      <c r="G698" s="94">
        <f>SUM(G696:G697)</f>
        <v>0</v>
      </c>
      <c r="H698" s="94">
        <f>SUM(H696:H697)</f>
        <v>2</v>
      </c>
      <c r="I698" s="99"/>
      <c r="J698" s="99"/>
    </row>
    <row r="699" spans="1:10" s="92" customFormat="1" ht="19.5" customHeight="1" x14ac:dyDescent="0.25">
      <c r="A699" s="140">
        <f t="shared" si="36"/>
        <v>1</v>
      </c>
      <c r="B699" s="276"/>
      <c r="C699" s="275" t="s">
        <v>1202</v>
      </c>
      <c r="D699" s="114" t="s">
        <v>1203</v>
      </c>
      <c r="E699" s="101" t="s">
        <v>1204</v>
      </c>
      <c r="F699" s="99">
        <f>+G699+H699</f>
        <v>1</v>
      </c>
      <c r="G699" s="99"/>
      <c r="H699" s="99">
        <v>1</v>
      </c>
      <c r="I699" s="99"/>
      <c r="J699" s="99"/>
    </row>
    <row r="700" spans="1:10" s="92" customFormat="1" ht="19.5" customHeight="1" x14ac:dyDescent="0.25">
      <c r="A700" s="140">
        <f t="shared" si="36"/>
        <v>2</v>
      </c>
      <c r="B700" s="276"/>
      <c r="C700" s="276"/>
      <c r="D700" s="114" t="s">
        <v>1205</v>
      </c>
      <c r="E700" s="101" t="s">
        <v>1206</v>
      </c>
      <c r="F700" s="99">
        <f>+G700+H700</f>
        <v>1</v>
      </c>
      <c r="G700" s="99"/>
      <c r="H700" s="99">
        <v>1</v>
      </c>
      <c r="I700" s="99"/>
      <c r="J700" s="99"/>
    </row>
    <row r="701" spans="1:10" s="92" customFormat="1" ht="19.5" customHeight="1" x14ac:dyDescent="0.25">
      <c r="A701" s="140">
        <f t="shared" si="36"/>
        <v>3</v>
      </c>
      <c r="B701" s="276"/>
      <c r="C701" s="276"/>
      <c r="D701" s="114" t="s">
        <v>229</v>
      </c>
      <c r="E701" s="101" t="s">
        <v>1207</v>
      </c>
      <c r="F701" s="99">
        <f>+G701+H701</f>
        <v>1</v>
      </c>
      <c r="G701" s="99"/>
      <c r="H701" s="99">
        <v>1</v>
      </c>
      <c r="I701" s="99"/>
      <c r="J701" s="99"/>
    </row>
    <row r="702" spans="1:10" s="92" customFormat="1" ht="19.5" customHeight="1" x14ac:dyDescent="0.25">
      <c r="A702" s="140">
        <f t="shared" si="36"/>
        <v>4</v>
      </c>
      <c r="B702" s="276"/>
      <c r="C702" s="277"/>
      <c r="D702" s="114" t="s">
        <v>1208</v>
      </c>
      <c r="E702" s="101" t="s">
        <v>1209</v>
      </c>
      <c r="F702" s="99">
        <f>+G702+H702</f>
        <v>1</v>
      </c>
      <c r="G702" s="99"/>
      <c r="H702" s="99">
        <v>1</v>
      </c>
      <c r="I702" s="99"/>
      <c r="J702" s="99"/>
    </row>
    <row r="703" spans="1:10" s="92" customFormat="1" ht="19.5" customHeight="1" x14ac:dyDescent="0.25">
      <c r="A703" s="140"/>
      <c r="B703" s="276"/>
      <c r="C703" s="107" t="s">
        <v>646</v>
      </c>
      <c r="D703" s="109">
        <v>4</v>
      </c>
      <c r="E703" s="109">
        <v>4</v>
      </c>
      <c r="F703" s="94">
        <f>SUM(F699:F702)</f>
        <v>4</v>
      </c>
      <c r="G703" s="94">
        <f>SUM(G699:G702)</f>
        <v>0</v>
      </c>
      <c r="H703" s="94">
        <f>SUM(H699:H702)</f>
        <v>4</v>
      </c>
      <c r="I703" s="99"/>
      <c r="J703" s="99"/>
    </row>
    <row r="704" spans="1:10" s="92" customFormat="1" ht="19.5" customHeight="1" x14ac:dyDescent="0.25">
      <c r="A704" s="140"/>
      <c r="B704" s="277"/>
      <c r="C704" s="94" t="s">
        <v>222</v>
      </c>
      <c r="D704" s="109">
        <f>+D703+D698+D695+D692</f>
        <v>9</v>
      </c>
      <c r="E704" s="109">
        <f t="shared" ref="E704:H704" si="38">+E703+E698+E695+E692</f>
        <v>9</v>
      </c>
      <c r="F704" s="109">
        <f t="shared" si="38"/>
        <v>9</v>
      </c>
      <c r="G704" s="109">
        <f t="shared" si="38"/>
        <v>0</v>
      </c>
      <c r="H704" s="109">
        <f t="shared" si="38"/>
        <v>9</v>
      </c>
      <c r="I704" s="99"/>
      <c r="J704" s="99"/>
    </row>
    <row r="705" spans="1:10" s="92" customFormat="1" ht="19.5" customHeight="1" x14ac:dyDescent="0.25">
      <c r="A705" s="140">
        <f t="shared" si="36"/>
        <v>1</v>
      </c>
      <c r="B705" s="237" t="s">
        <v>368</v>
      </c>
      <c r="C705" s="272" t="s">
        <v>1210</v>
      </c>
      <c r="D705" s="227" t="s">
        <v>1211</v>
      </c>
      <c r="E705" s="99" t="s">
        <v>1212</v>
      </c>
      <c r="F705" s="99">
        <f>+G705+H705</f>
        <v>1</v>
      </c>
      <c r="G705" s="99"/>
      <c r="H705" s="99">
        <v>1</v>
      </c>
      <c r="I705" s="99"/>
      <c r="J705" s="99"/>
    </row>
    <row r="706" spans="1:10" s="92" customFormat="1" ht="19.5" customHeight="1" x14ac:dyDescent="0.25">
      <c r="A706" s="140">
        <f t="shared" si="36"/>
        <v>2</v>
      </c>
      <c r="B706" s="238"/>
      <c r="C706" s="273"/>
      <c r="D706" s="227"/>
      <c r="E706" s="99" t="s">
        <v>1213</v>
      </c>
      <c r="F706" s="99">
        <f>+G706+H706</f>
        <v>1</v>
      </c>
      <c r="G706" s="99"/>
      <c r="H706" s="99">
        <v>1</v>
      </c>
      <c r="I706" s="99"/>
      <c r="J706" s="99"/>
    </row>
    <row r="707" spans="1:10" s="92" customFormat="1" ht="19.5" customHeight="1" x14ac:dyDescent="0.25">
      <c r="A707" s="140">
        <f t="shared" si="36"/>
        <v>3</v>
      </c>
      <c r="B707" s="238"/>
      <c r="C707" s="274"/>
      <c r="D707" s="99" t="s">
        <v>1178</v>
      </c>
      <c r="E707" s="99" t="s">
        <v>1214</v>
      </c>
      <c r="F707" s="99">
        <f>+G707+H707</f>
        <v>1</v>
      </c>
      <c r="G707" s="99"/>
      <c r="H707" s="99">
        <v>1</v>
      </c>
      <c r="I707" s="99"/>
      <c r="J707" s="99"/>
    </row>
    <row r="708" spans="1:10" s="92" customFormat="1" ht="19.5" customHeight="1" x14ac:dyDescent="0.25">
      <c r="A708" s="140"/>
      <c r="B708" s="238"/>
      <c r="C708" s="94" t="s">
        <v>63</v>
      </c>
      <c r="D708" s="94">
        <v>2</v>
      </c>
      <c r="E708" s="94">
        <v>3</v>
      </c>
      <c r="F708" s="94">
        <f>SUM(F705:F707)</f>
        <v>3</v>
      </c>
      <c r="G708" s="94">
        <f>SUM(G705:G707)</f>
        <v>0</v>
      </c>
      <c r="H708" s="94">
        <f>SUM(H705:H707)</f>
        <v>3</v>
      </c>
      <c r="I708" s="99"/>
      <c r="J708" s="99"/>
    </row>
    <row r="709" spans="1:10" s="92" customFormat="1" ht="19.5" customHeight="1" x14ac:dyDescent="0.25">
      <c r="A709" s="140">
        <f t="shared" si="36"/>
        <v>1</v>
      </c>
      <c r="B709" s="238"/>
      <c r="C709" s="217" t="s">
        <v>1215</v>
      </c>
      <c r="D709" s="99" t="s">
        <v>1216</v>
      </c>
      <c r="E709" s="99" t="s">
        <v>1217</v>
      </c>
      <c r="F709" s="99">
        <f>+G709+H709</f>
        <v>1</v>
      </c>
      <c r="G709" s="99"/>
      <c r="H709" s="99">
        <v>1</v>
      </c>
      <c r="I709" s="99"/>
      <c r="J709" s="99"/>
    </row>
    <row r="710" spans="1:10" s="92" customFormat="1" ht="19.5" customHeight="1" x14ac:dyDescent="0.25">
      <c r="A710" s="140">
        <f t="shared" si="36"/>
        <v>2</v>
      </c>
      <c r="B710" s="238"/>
      <c r="C710" s="218"/>
      <c r="D710" s="99" t="s">
        <v>1218</v>
      </c>
      <c r="E710" s="99" t="s">
        <v>1219</v>
      </c>
      <c r="F710" s="99">
        <f>+G710+H710</f>
        <v>1</v>
      </c>
      <c r="G710" s="99"/>
      <c r="H710" s="99">
        <v>1</v>
      </c>
      <c r="I710" s="99"/>
      <c r="J710" s="99"/>
    </row>
    <row r="711" spans="1:10" s="92" customFormat="1" ht="19.5" customHeight="1" x14ac:dyDescent="0.25">
      <c r="A711" s="140"/>
      <c r="B711" s="238"/>
      <c r="C711" s="94" t="s">
        <v>63</v>
      </c>
      <c r="D711" s="94">
        <v>2</v>
      </c>
      <c r="E711" s="94">
        <v>2</v>
      </c>
      <c r="F711" s="94">
        <f>SUM(F709:F710)</f>
        <v>2</v>
      </c>
      <c r="G711" s="94">
        <f>SUM(G709:G710)</f>
        <v>0</v>
      </c>
      <c r="H711" s="94">
        <f>SUM(H709:H710)</f>
        <v>2</v>
      </c>
      <c r="I711" s="99"/>
      <c r="J711" s="99"/>
    </row>
    <row r="712" spans="1:10" s="92" customFormat="1" ht="19.5" customHeight="1" x14ac:dyDescent="0.25">
      <c r="A712" s="140">
        <f t="shared" si="36"/>
        <v>1</v>
      </c>
      <c r="B712" s="238"/>
      <c r="C712" s="272" t="s">
        <v>1221</v>
      </c>
      <c r="D712" s="131" t="s">
        <v>1222</v>
      </c>
      <c r="E712" s="99" t="s">
        <v>1223</v>
      </c>
      <c r="F712" s="99">
        <f>+G712+H712</f>
        <v>1</v>
      </c>
      <c r="G712" s="99"/>
      <c r="H712" s="99">
        <v>1</v>
      </c>
      <c r="I712" s="99"/>
      <c r="J712" s="99"/>
    </row>
    <row r="713" spans="1:10" s="92" customFormat="1" ht="19.5" customHeight="1" x14ac:dyDescent="0.25">
      <c r="A713" s="140">
        <f t="shared" si="36"/>
        <v>2</v>
      </c>
      <c r="B713" s="238"/>
      <c r="C713" s="273"/>
      <c r="D713" s="131" t="s">
        <v>1224</v>
      </c>
      <c r="E713" s="99" t="s">
        <v>1225</v>
      </c>
      <c r="F713" s="99">
        <f t="shared" ref="F713:F718" si="39">+G713+H713</f>
        <v>1</v>
      </c>
      <c r="G713" s="99"/>
      <c r="H713" s="99">
        <v>1</v>
      </c>
      <c r="I713" s="99"/>
      <c r="J713" s="99"/>
    </row>
    <row r="714" spans="1:10" s="92" customFormat="1" ht="19.5" customHeight="1" x14ac:dyDescent="0.25">
      <c r="A714" s="140">
        <f t="shared" si="36"/>
        <v>3</v>
      </c>
      <c r="B714" s="238"/>
      <c r="C714" s="273"/>
      <c r="D714" s="131" t="s">
        <v>1226</v>
      </c>
      <c r="E714" s="131" t="s">
        <v>1227</v>
      </c>
      <c r="F714" s="99">
        <f t="shared" si="39"/>
        <v>1</v>
      </c>
      <c r="G714" s="99"/>
      <c r="H714" s="99">
        <v>1</v>
      </c>
      <c r="I714" s="99"/>
      <c r="J714" s="99"/>
    </row>
    <row r="715" spans="1:10" s="92" customFormat="1" ht="19.5" customHeight="1" x14ac:dyDescent="0.25">
      <c r="A715" s="140">
        <f t="shared" si="36"/>
        <v>4</v>
      </c>
      <c r="B715" s="238"/>
      <c r="C715" s="273"/>
      <c r="D715" s="131" t="s">
        <v>1228</v>
      </c>
      <c r="E715" s="99" t="s">
        <v>1229</v>
      </c>
      <c r="F715" s="99">
        <f t="shared" si="39"/>
        <v>1</v>
      </c>
      <c r="G715" s="99"/>
      <c r="H715" s="99">
        <v>1</v>
      </c>
      <c r="I715" s="99"/>
      <c r="J715" s="99"/>
    </row>
    <row r="716" spans="1:10" s="92" customFormat="1" ht="19.5" customHeight="1" x14ac:dyDescent="0.25">
      <c r="A716" s="140">
        <f t="shared" si="36"/>
        <v>5</v>
      </c>
      <c r="B716" s="238"/>
      <c r="C716" s="273"/>
      <c r="D716" s="131" t="s">
        <v>1230</v>
      </c>
      <c r="E716" s="99" t="s">
        <v>1231</v>
      </c>
      <c r="F716" s="99">
        <f t="shared" si="39"/>
        <v>1</v>
      </c>
      <c r="G716" s="99"/>
      <c r="H716" s="99">
        <v>1</v>
      </c>
      <c r="I716" s="99"/>
      <c r="J716" s="99"/>
    </row>
    <row r="717" spans="1:10" s="92" customFormat="1" ht="19.5" customHeight="1" x14ac:dyDescent="0.25">
      <c r="A717" s="140">
        <f t="shared" ref="A717:A780" si="40">+A716+1</f>
        <v>6</v>
      </c>
      <c r="B717" s="238"/>
      <c r="C717" s="273"/>
      <c r="D717" s="131" t="s">
        <v>1232</v>
      </c>
      <c r="E717" s="99" t="s">
        <v>1233</v>
      </c>
      <c r="F717" s="99">
        <f t="shared" si="39"/>
        <v>1</v>
      </c>
      <c r="G717" s="99"/>
      <c r="H717" s="99">
        <v>1</v>
      </c>
      <c r="I717" s="99"/>
      <c r="J717" s="99"/>
    </row>
    <row r="718" spans="1:10" s="92" customFormat="1" ht="19.5" customHeight="1" x14ac:dyDescent="0.25">
      <c r="A718" s="140">
        <f t="shared" si="40"/>
        <v>7</v>
      </c>
      <c r="B718" s="238"/>
      <c r="C718" s="274"/>
      <c r="D718" s="131" t="s">
        <v>1234</v>
      </c>
      <c r="E718" s="99" t="s">
        <v>1235</v>
      </c>
      <c r="F718" s="99">
        <f t="shared" si="39"/>
        <v>1</v>
      </c>
      <c r="G718" s="99"/>
      <c r="H718" s="99">
        <v>1</v>
      </c>
      <c r="I718" s="99"/>
      <c r="J718" s="99"/>
    </row>
    <row r="719" spans="1:10" s="92" customFormat="1" ht="19.5" customHeight="1" x14ac:dyDescent="0.25">
      <c r="A719" s="140"/>
      <c r="B719" s="238"/>
      <c r="C719" s="94" t="s">
        <v>63</v>
      </c>
      <c r="D719" s="94">
        <v>7</v>
      </c>
      <c r="E719" s="94">
        <v>7</v>
      </c>
      <c r="F719" s="94">
        <f>SUM(F712:F718)</f>
        <v>7</v>
      </c>
      <c r="G719" s="94">
        <f>SUM(G712:G718)</f>
        <v>0</v>
      </c>
      <c r="H719" s="94">
        <f>SUM(H712:H718)</f>
        <v>7</v>
      </c>
      <c r="I719" s="99"/>
      <c r="J719" s="99"/>
    </row>
    <row r="720" spans="1:10" s="92" customFormat="1" ht="19.5" customHeight="1" x14ac:dyDescent="0.25">
      <c r="A720" s="140">
        <f t="shared" si="40"/>
        <v>1</v>
      </c>
      <c r="B720" s="238"/>
      <c r="C720" s="217" t="s">
        <v>1236</v>
      </c>
      <c r="D720" s="99" t="s">
        <v>1237</v>
      </c>
      <c r="E720" s="99" t="s">
        <v>1238</v>
      </c>
      <c r="F720" s="99">
        <f>+G720+H720</f>
        <v>1</v>
      </c>
      <c r="G720" s="99"/>
      <c r="H720" s="99">
        <v>1</v>
      </c>
      <c r="I720" s="99"/>
      <c r="J720" s="99"/>
    </row>
    <row r="721" spans="1:10" s="92" customFormat="1" ht="19.5" customHeight="1" x14ac:dyDescent="0.25">
      <c r="A721" s="140">
        <f t="shared" si="40"/>
        <v>2</v>
      </c>
      <c r="B721" s="238"/>
      <c r="C721" s="226"/>
      <c r="D721" s="227" t="s">
        <v>1239</v>
      </c>
      <c r="E721" s="99" t="s">
        <v>1240</v>
      </c>
      <c r="F721" s="99">
        <f t="shared" ref="F721:F729" si="41">+G721+H721</f>
        <v>1</v>
      </c>
      <c r="G721" s="99"/>
      <c r="H721" s="99">
        <v>1</v>
      </c>
      <c r="I721" s="99"/>
      <c r="J721" s="99"/>
    </row>
    <row r="722" spans="1:10" s="92" customFormat="1" ht="19.5" customHeight="1" x14ac:dyDescent="0.25">
      <c r="A722" s="140">
        <f t="shared" si="40"/>
        <v>3</v>
      </c>
      <c r="B722" s="238"/>
      <c r="C722" s="226"/>
      <c r="D722" s="227"/>
      <c r="E722" s="99" t="s">
        <v>1241</v>
      </c>
      <c r="F722" s="99">
        <f t="shared" si="41"/>
        <v>1</v>
      </c>
      <c r="G722" s="99"/>
      <c r="H722" s="99">
        <v>1</v>
      </c>
      <c r="I722" s="99"/>
      <c r="J722" s="99"/>
    </row>
    <row r="723" spans="1:10" s="92" customFormat="1" ht="19.5" customHeight="1" x14ac:dyDescent="0.25">
      <c r="A723" s="140">
        <f t="shared" si="40"/>
        <v>4</v>
      </c>
      <c r="B723" s="238"/>
      <c r="C723" s="226"/>
      <c r="D723" s="227"/>
      <c r="E723" s="99" t="s">
        <v>1242</v>
      </c>
      <c r="F723" s="99">
        <f t="shared" si="41"/>
        <v>1</v>
      </c>
      <c r="G723" s="99"/>
      <c r="H723" s="99">
        <v>1</v>
      </c>
      <c r="I723" s="99"/>
      <c r="J723" s="99"/>
    </row>
    <row r="724" spans="1:10" s="92" customFormat="1" ht="19.5" customHeight="1" x14ac:dyDescent="0.25">
      <c r="A724" s="140">
        <f t="shared" si="40"/>
        <v>5</v>
      </c>
      <c r="B724" s="238"/>
      <c r="C724" s="226"/>
      <c r="D724" s="227" t="s">
        <v>1243</v>
      </c>
      <c r="E724" s="99" t="s">
        <v>1244</v>
      </c>
      <c r="F724" s="99">
        <f t="shared" si="41"/>
        <v>1</v>
      </c>
      <c r="G724" s="99"/>
      <c r="H724" s="99">
        <v>1</v>
      </c>
      <c r="I724" s="99"/>
      <c r="J724" s="99"/>
    </row>
    <row r="725" spans="1:10" s="92" customFormat="1" ht="19.5" customHeight="1" x14ac:dyDescent="0.25">
      <c r="A725" s="140">
        <f t="shared" si="40"/>
        <v>6</v>
      </c>
      <c r="B725" s="238"/>
      <c r="C725" s="226"/>
      <c r="D725" s="227"/>
      <c r="E725" s="99" t="s">
        <v>1245</v>
      </c>
      <c r="F725" s="99">
        <f t="shared" si="41"/>
        <v>1</v>
      </c>
      <c r="G725" s="99"/>
      <c r="H725" s="99">
        <v>1</v>
      </c>
      <c r="I725" s="99"/>
      <c r="J725" s="99"/>
    </row>
    <row r="726" spans="1:10" s="92" customFormat="1" ht="19.5" customHeight="1" x14ac:dyDescent="0.25">
      <c r="A726" s="140">
        <f t="shared" si="40"/>
        <v>7</v>
      </c>
      <c r="B726" s="238"/>
      <c r="C726" s="226"/>
      <c r="D726" s="99" t="s">
        <v>1246</v>
      </c>
      <c r="E726" s="99" t="s">
        <v>1247</v>
      </c>
      <c r="F726" s="99">
        <f t="shared" si="41"/>
        <v>1</v>
      </c>
      <c r="G726" s="99"/>
      <c r="H726" s="99">
        <v>1</v>
      </c>
      <c r="I726" s="99"/>
      <c r="J726" s="99"/>
    </row>
    <row r="727" spans="1:10" s="92" customFormat="1" ht="19.5" customHeight="1" x14ac:dyDescent="0.25">
      <c r="A727" s="140">
        <f t="shared" si="40"/>
        <v>8</v>
      </c>
      <c r="B727" s="238"/>
      <c r="C727" s="226"/>
      <c r="D727" s="99" t="s">
        <v>1248</v>
      </c>
      <c r="E727" s="99" t="s">
        <v>1249</v>
      </c>
      <c r="F727" s="99">
        <f t="shared" si="41"/>
        <v>1</v>
      </c>
      <c r="G727" s="99"/>
      <c r="H727" s="99">
        <v>1</v>
      </c>
      <c r="I727" s="99"/>
      <c r="J727" s="99"/>
    </row>
    <row r="728" spans="1:10" s="92" customFormat="1" ht="19.5" customHeight="1" x14ac:dyDescent="0.25">
      <c r="A728" s="140">
        <f t="shared" si="40"/>
        <v>9</v>
      </c>
      <c r="B728" s="238"/>
      <c r="C728" s="226"/>
      <c r="D728" s="99" t="s">
        <v>1250</v>
      </c>
      <c r="E728" s="99" t="s">
        <v>1251</v>
      </c>
      <c r="F728" s="99">
        <f t="shared" si="41"/>
        <v>1</v>
      </c>
      <c r="G728" s="99"/>
      <c r="H728" s="99">
        <v>1</v>
      </c>
      <c r="I728" s="99"/>
      <c r="J728" s="99"/>
    </row>
    <row r="729" spans="1:10" s="92" customFormat="1" ht="19.5" customHeight="1" x14ac:dyDescent="0.25">
      <c r="A729" s="140">
        <f t="shared" si="40"/>
        <v>10</v>
      </c>
      <c r="B729" s="238"/>
      <c r="C729" s="218"/>
      <c r="D729" s="99" t="s">
        <v>981</v>
      </c>
      <c r="E729" s="99" t="s">
        <v>1252</v>
      </c>
      <c r="F729" s="99">
        <f t="shared" si="41"/>
        <v>1</v>
      </c>
      <c r="G729" s="99"/>
      <c r="H729" s="99">
        <v>1</v>
      </c>
      <c r="I729" s="99"/>
      <c r="J729" s="99"/>
    </row>
    <row r="730" spans="1:10" s="92" customFormat="1" ht="19.5" customHeight="1" x14ac:dyDescent="0.25">
      <c r="A730" s="140"/>
      <c r="B730" s="238"/>
      <c r="C730" s="94" t="s">
        <v>63</v>
      </c>
      <c r="D730" s="94">
        <v>7</v>
      </c>
      <c r="E730" s="94">
        <v>10</v>
      </c>
      <c r="F730" s="94">
        <f>SUM(F720:F729)</f>
        <v>10</v>
      </c>
      <c r="G730" s="94">
        <f>SUM(G720:G729)</f>
        <v>0</v>
      </c>
      <c r="H730" s="94">
        <f>SUM(H720:H729)</f>
        <v>10</v>
      </c>
      <c r="I730" s="99"/>
      <c r="J730" s="99"/>
    </row>
    <row r="731" spans="1:10" s="92" customFormat="1" ht="19.5" customHeight="1" x14ac:dyDescent="0.25">
      <c r="A731" s="140">
        <f t="shared" si="40"/>
        <v>1</v>
      </c>
      <c r="B731" s="238"/>
      <c r="C731" s="217" t="s">
        <v>1253</v>
      </c>
      <c r="D731" s="227" t="s">
        <v>211</v>
      </c>
      <c r="E731" s="99" t="s">
        <v>1254</v>
      </c>
      <c r="F731" s="99">
        <f>+G731+H731</f>
        <v>1</v>
      </c>
      <c r="G731" s="99"/>
      <c r="H731" s="99">
        <v>1</v>
      </c>
      <c r="I731" s="99"/>
      <c r="J731" s="99"/>
    </row>
    <row r="732" spans="1:10" s="92" customFormat="1" ht="19.5" customHeight="1" x14ac:dyDescent="0.25">
      <c r="A732" s="140">
        <f t="shared" si="40"/>
        <v>2</v>
      </c>
      <c r="B732" s="238"/>
      <c r="C732" s="226"/>
      <c r="D732" s="227"/>
      <c r="E732" s="99" t="s">
        <v>1255</v>
      </c>
      <c r="F732" s="99">
        <f t="shared" ref="F732:F741" si="42">+G732+H732</f>
        <v>1</v>
      </c>
      <c r="G732" s="99"/>
      <c r="H732" s="99">
        <v>1</v>
      </c>
      <c r="I732" s="99"/>
      <c r="J732" s="99"/>
    </row>
    <row r="733" spans="1:10" s="92" customFormat="1" ht="19.5" customHeight="1" x14ac:dyDescent="0.25">
      <c r="A733" s="140">
        <f t="shared" si="40"/>
        <v>3</v>
      </c>
      <c r="B733" s="238"/>
      <c r="C733" s="226"/>
      <c r="D733" s="227"/>
      <c r="E733" s="99" t="s">
        <v>1256</v>
      </c>
      <c r="F733" s="99">
        <f t="shared" si="42"/>
        <v>1</v>
      </c>
      <c r="G733" s="99"/>
      <c r="H733" s="99">
        <v>1</v>
      </c>
      <c r="I733" s="99"/>
      <c r="J733" s="99"/>
    </row>
    <row r="734" spans="1:10" s="92" customFormat="1" ht="19.5" customHeight="1" x14ac:dyDescent="0.25">
      <c r="A734" s="140">
        <f t="shared" si="40"/>
        <v>4</v>
      </c>
      <c r="B734" s="238"/>
      <c r="C734" s="226"/>
      <c r="D734" s="99" t="s">
        <v>1257</v>
      </c>
      <c r="E734" s="99" t="s">
        <v>1258</v>
      </c>
      <c r="F734" s="99">
        <f t="shared" si="42"/>
        <v>1</v>
      </c>
      <c r="G734" s="99"/>
      <c r="H734" s="99">
        <v>1</v>
      </c>
      <c r="I734" s="99"/>
      <c r="J734" s="99"/>
    </row>
    <row r="735" spans="1:10" s="92" customFormat="1" ht="19.5" customHeight="1" x14ac:dyDescent="0.25">
      <c r="A735" s="140">
        <f t="shared" si="40"/>
        <v>5</v>
      </c>
      <c r="B735" s="238"/>
      <c r="C735" s="226"/>
      <c r="D735" s="99" t="s">
        <v>1259</v>
      </c>
      <c r="E735" s="99" t="s">
        <v>1260</v>
      </c>
      <c r="F735" s="99">
        <f t="shared" si="42"/>
        <v>1</v>
      </c>
      <c r="G735" s="99"/>
      <c r="H735" s="99">
        <v>1</v>
      </c>
      <c r="I735" s="99"/>
      <c r="J735" s="99"/>
    </row>
    <row r="736" spans="1:10" s="92" customFormat="1" ht="19.5" customHeight="1" x14ac:dyDescent="0.25">
      <c r="A736" s="140">
        <f t="shared" si="40"/>
        <v>6</v>
      </c>
      <c r="B736" s="238"/>
      <c r="C736" s="226"/>
      <c r="D736" s="99" t="s">
        <v>1261</v>
      </c>
      <c r="E736" s="99" t="s">
        <v>1262</v>
      </c>
      <c r="F736" s="99">
        <f t="shared" si="42"/>
        <v>1</v>
      </c>
      <c r="G736" s="99"/>
      <c r="H736" s="99">
        <v>1</v>
      </c>
      <c r="I736" s="99"/>
      <c r="J736" s="99"/>
    </row>
    <row r="737" spans="1:10" s="92" customFormat="1" ht="19.5" customHeight="1" x14ac:dyDescent="0.25">
      <c r="A737" s="140">
        <f t="shared" si="40"/>
        <v>7</v>
      </c>
      <c r="B737" s="238"/>
      <c r="C737" s="226"/>
      <c r="D737" s="99" t="s">
        <v>1019</v>
      </c>
      <c r="E737" s="99" t="s">
        <v>1263</v>
      </c>
      <c r="F737" s="99">
        <f t="shared" si="42"/>
        <v>1</v>
      </c>
      <c r="G737" s="99"/>
      <c r="H737" s="99">
        <v>1</v>
      </c>
      <c r="I737" s="99"/>
      <c r="J737" s="99"/>
    </row>
    <row r="738" spans="1:10" s="92" customFormat="1" ht="19.5" customHeight="1" x14ac:dyDescent="0.25">
      <c r="A738" s="140">
        <f t="shared" si="40"/>
        <v>8</v>
      </c>
      <c r="B738" s="238"/>
      <c r="C738" s="226"/>
      <c r="D738" s="99" t="s">
        <v>617</v>
      </c>
      <c r="E738" s="99" t="s">
        <v>1264</v>
      </c>
      <c r="F738" s="99">
        <f t="shared" si="42"/>
        <v>1</v>
      </c>
      <c r="G738" s="99"/>
      <c r="H738" s="99">
        <v>1</v>
      </c>
      <c r="I738" s="99"/>
      <c r="J738" s="99"/>
    </row>
    <row r="739" spans="1:10" s="92" customFormat="1" ht="19.5" customHeight="1" x14ac:dyDescent="0.25">
      <c r="A739" s="140">
        <f t="shared" si="40"/>
        <v>9</v>
      </c>
      <c r="B739" s="238"/>
      <c r="C739" s="226"/>
      <c r="D739" s="99" t="s">
        <v>1265</v>
      </c>
      <c r="E739" s="99" t="s">
        <v>1266</v>
      </c>
      <c r="F739" s="99">
        <f t="shared" si="42"/>
        <v>1</v>
      </c>
      <c r="G739" s="99"/>
      <c r="H739" s="99">
        <v>1</v>
      </c>
      <c r="I739" s="99"/>
      <c r="J739" s="99"/>
    </row>
    <row r="740" spans="1:10" s="92" customFormat="1" ht="19.5" customHeight="1" x14ac:dyDescent="0.25">
      <c r="A740" s="140">
        <f t="shared" si="40"/>
        <v>10</v>
      </c>
      <c r="B740" s="238"/>
      <c r="C740" s="226"/>
      <c r="D740" s="99" t="s">
        <v>1267</v>
      </c>
      <c r="E740" s="99" t="s">
        <v>1268</v>
      </c>
      <c r="F740" s="99">
        <f t="shared" si="42"/>
        <v>1</v>
      </c>
      <c r="G740" s="99"/>
      <c r="H740" s="99">
        <v>1</v>
      </c>
      <c r="I740" s="99"/>
      <c r="J740" s="99"/>
    </row>
    <row r="741" spans="1:10" s="92" customFormat="1" ht="19.5" customHeight="1" x14ac:dyDescent="0.25">
      <c r="A741" s="140">
        <f t="shared" si="40"/>
        <v>11</v>
      </c>
      <c r="B741" s="238"/>
      <c r="C741" s="218"/>
      <c r="D741" s="99" t="s">
        <v>190</v>
      </c>
      <c r="E741" s="99" t="s">
        <v>1269</v>
      </c>
      <c r="F741" s="99">
        <f t="shared" si="42"/>
        <v>1</v>
      </c>
      <c r="G741" s="99"/>
      <c r="H741" s="99">
        <v>1</v>
      </c>
      <c r="I741" s="99"/>
      <c r="J741" s="99"/>
    </row>
    <row r="742" spans="1:10" s="92" customFormat="1" ht="19.5" customHeight="1" x14ac:dyDescent="0.25">
      <c r="A742" s="140"/>
      <c r="B742" s="238"/>
      <c r="C742" s="94" t="s">
        <v>63</v>
      </c>
      <c r="D742" s="94">
        <v>9</v>
      </c>
      <c r="E742" s="94">
        <v>11</v>
      </c>
      <c r="F742" s="94">
        <f>SUM(F731:F741)</f>
        <v>11</v>
      </c>
      <c r="G742" s="94">
        <f>SUM(G731:G732)</f>
        <v>0</v>
      </c>
      <c r="H742" s="94">
        <f>SUM(H731:H741)</f>
        <v>11</v>
      </c>
      <c r="I742" s="99"/>
      <c r="J742" s="99"/>
    </row>
    <row r="743" spans="1:10" s="92" customFormat="1" ht="19.5" customHeight="1" x14ac:dyDescent="0.25">
      <c r="A743" s="140">
        <f t="shared" si="40"/>
        <v>1</v>
      </c>
      <c r="B743" s="238"/>
      <c r="C743" s="272" t="s">
        <v>950</v>
      </c>
      <c r="D743" s="99" t="s">
        <v>1270</v>
      </c>
      <c r="E743" s="99" t="s">
        <v>1271</v>
      </c>
      <c r="F743" s="99">
        <f>+G743+H743</f>
        <v>1</v>
      </c>
      <c r="G743" s="99"/>
      <c r="H743" s="99">
        <v>1</v>
      </c>
      <c r="I743" s="99"/>
      <c r="J743" s="99"/>
    </row>
    <row r="744" spans="1:10" s="92" customFormat="1" ht="19.5" customHeight="1" x14ac:dyDescent="0.25">
      <c r="A744" s="140">
        <f t="shared" si="40"/>
        <v>2</v>
      </c>
      <c r="B744" s="238"/>
      <c r="C744" s="273"/>
      <c r="D744" s="99" t="s">
        <v>190</v>
      </c>
      <c r="E744" s="99" t="s">
        <v>1272</v>
      </c>
      <c r="F744" s="99">
        <f t="shared" ref="F744:F750" si="43">+G744+H744</f>
        <v>1</v>
      </c>
      <c r="G744" s="99"/>
      <c r="H744" s="99">
        <v>1</v>
      </c>
      <c r="I744" s="99"/>
      <c r="J744" s="99"/>
    </row>
    <row r="745" spans="1:10" s="92" customFormat="1" ht="19.5" customHeight="1" x14ac:dyDescent="0.25">
      <c r="A745" s="140">
        <f t="shared" si="40"/>
        <v>3</v>
      </c>
      <c r="B745" s="238"/>
      <c r="C745" s="273"/>
      <c r="D745" s="227" t="s">
        <v>1008</v>
      </c>
      <c r="E745" s="99" t="s">
        <v>1273</v>
      </c>
      <c r="F745" s="99">
        <f t="shared" si="43"/>
        <v>1</v>
      </c>
      <c r="G745" s="99"/>
      <c r="H745" s="99">
        <v>1</v>
      </c>
      <c r="I745" s="99"/>
      <c r="J745" s="99"/>
    </row>
    <row r="746" spans="1:10" s="92" customFormat="1" ht="19.5" customHeight="1" x14ac:dyDescent="0.25">
      <c r="A746" s="140">
        <f t="shared" si="40"/>
        <v>4</v>
      </c>
      <c r="B746" s="238"/>
      <c r="C746" s="273"/>
      <c r="D746" s="227"/>
      <c r="E746" s="99" t="s">
        <v>1274</v>
      </c>
      <c r="F746" s="99">
        <f t="shared" si="43"/>
        <v>1</v>
      </c>
      <c r="G746" s="99">
        <v>1</v>
      </c>
      <c r="H746" s="99"/>
      <c r="I746" s="99"/>
      <c r="J746" s="99"/>
    </row>
    <row r="747" spans="1:10" s="92" customFormat="1" ht="19.5" customHeight="1" x14ac:dyDescent="0.25">
      <c r="A747" s="140">
        <f t="shared" si="40"/>
        <v>5</v>
      </c>
      <c r="B747" s="238"/>
      <c r="C747" s="273"/>
      <c r="D747" s="99" t="s">
        <v>1275</v>
      </c>
      <c r="E747" s="99" t="s">
        <v>1276</v>
      </c>
      <c r="F747" s="99">
        <f t="shared" si="43"/>
        <v>1</v>
      </c>
      <c r="G747" s="99"/>
      <c r="H747" s="99">
        <v>1</v>
      </c>
      <c r="I747" s="99"/>
      <c r="J747" s="99"/>
    </row>
    <row r="748" spans="1:10" s="92" customFormat="1" ht="19.5" customHeight="1" x14ac:dyDescent="0.25">
      <c r="A748" s="140">
        <f t="shared" si="40"/>
        <v>6</v>
      </c>
      <c r="B748" s="238"/>
      <c r="C748" s="273"/>
      <c r="D748" s="99" t="s">
        <v>1277</v>
      </c>
      <c r="E748" s="99" t="s">
        <v>1278</v>
      </c>
      <c r="F748" s="99">
        <f t="shared" si="43"/>
        <v>1</v>
      </c>
      <c r="G748" s="99"/>
      <c r="H748" s="99">
        <v>1</v>
      </c>
      <c r="I748" s="99"/>
      <c r="J748" s="99"/>
    </row>
    <row r="749" spans="1:10" s="92" customFormat="1" ht="19.5" customHeight="1" x14ac:dyDescent="0.25">
      <c r="A749" s="140">
        <f t="shared" si="40"/>
        <v>7</v>
      </c>
      <c r="B749" s="238"/>
      <c r="C749" s="273"/>
      <c r="D749" s="99" t="s">
        <v>1279</v>
      </c>
      <c r="E749" s="99" t="s">
        <v>1280</v>
      </c>
      <c r="F749" s="99">
        <f t="shared" si="43"/>
        <v>1</v>
      </c>
      <c r="G749" s="99"/>
      <c r="H749" s="99">
        <v>1</v>
      </c>
      <c r="I749" s="99"/>
      <c r="J749" s="99"/>
    </row>
    <row r="750" spans="1:10" s="92" customFormat="1" ht="19.5" customHeight="1" x14ac:dyDescent="0.25">
      <c r="A750" s="140">
        <f t="shared" si="40"/>
        <v>8</v>
      </c>
      <c r="B750" s="238"/>
      <c r="C750" s="274"/>
      <c r="D750" s="99" t="s">
        <v>1281</v>
      </c>
      <c r="E750" s="99" t="s">
        <v>1282</v>
      </c>
      <c r="F750" s="99">
        <f t="shared" si="43"/>
        <v>1</v>
      </c>
      <c r="G750" s="99"/>
      <c r="H750" s="99">
        <v>1</v>
      </c>
      <c r="I750" s="99"/>
      <c r="J750" s="99"/>
    </row>
    <row r="751" spans="1:10" s="92" customFormat="1" ht="19.5" customHeight="1" x14ac:dyDescent="0.25">
      <c r="A751" s="140"/>
      <c r="B751" s="238"/>
      <c r="C751" s="94" t="s">
        <v>63</v>
      </c>
      <c r="D751" s="94">
        <v>7</v>
      </c>
      <c r="E751" s="94">
        <v>8</v>
      </c>
      <c r="F751" s="94">
        <f>SUM(F743:F750)</f>
        <v>8</v>
      </c>
      <c r="G751" s="94">
        <f>SUM(G743:G750)</f>
        <v>1</v>
      </c>
      <c r="H751" s="94">
        <f>SUM(H743:H750)</f>
        <v>7</v>
      </c>
      <c r="I751" s="99"/>
      <c r="J751" s="99"/>
    </row>
    <row r="752" spans="1:10" s="92" customFormat="1" ht="19.5" customHeight="1" x14ac:dyDescent="0.25">
      <c r="A752" s="140">
        <f t="shared" si="40"/>
        <v>1</v>
      </c>
      <c r="B752" s="238"/>
      <c r="C752" s="272" t="s">
        <v>354</v>
      </c>
      <c r="D752" s="227" t="s">
        <v>610</v>
      </c>
      <c r="E752" s="99" t="s">
        <v>1283</v>
      </c>
      <c r="F752" s="99">
        <f>+G752+H752</f>
        <v>1</v>
      </c>
      <c r="G752" s="99"/>
      <c r="H752" s="99">
        <v>1</v>
      </c>
      <c r="I752" s="99"/>
      <c r="J752" s="99"/>
    </row>
    <row r="753" spans="1:10" s="92" customFormat="1" ht="19.5" customHeight="1" x14ac:dyDescent="0.25">
      <c r="A753" s="140">
        <f t="shared" si="40"/>
        <v>2</v>
      </c>
      <c r="B753" s="238"/>
      <c r="C753" s="273"/>
      <c r="D753" s="227"/>
      <c r="E753" s="99" t="s">
        <v>1284</v>
      </c>
      <c r="F753" s="99">
        <f t="shared" ref="F753:F772" si="44">+G753+H753</f>
        <v>1</v>
      </c>
      <c r="G753" s="99"/>
      <c r="H753" s="99">
        <v>1</v>
      </c>
      <c r="I753" s="99"/>
      <c r="J753" s="99"/>
    </row>
    <row r="754" spans="1:10" s="92" customFormat="1" ht="19.5" customHeight="1" x14ac:dyDescent="0.25">
      <c r="A754" s="140">
        <f t="shared" si="40"/>
        <v>3</v>
      </c>
      <c r="B754" s="238"/>
      <c r="C754" s="273"/>
      <c r="D754" s="217" t="s">
        <v>355</v>
      </c>
      <c r="E754" s="99" t="s">
        <v>357</v>
      </c>
      <c r="F754" s="99">
        <v>1</v>
      </c>
      <c r="G754" s="99"/>
      <c r="H754" s="99">
        <v>1</v>
      </c>
      <c r="I754" s="99"/>
      <c r="J754" s="99"/>
    </row>
    <row r="755" spans="1:10" s="92" customFormat="1" ht="19.5" customHeight="1" x14ac:dyDescent="0.25">
      <c r="A755" s="140">
        <f t="shared" si="40"/>
        <v>4</v>
      </c>
      <c r="B755" s="238"/>
      <c r="C755" s="273"/>
      <c r="D755" s="226"/>
      <c r="E755" s="99" t="s">
        <v>358</v>
      </c>
      <c r="F755" s="99">
        <v>1</v>
      </c>
      <c r="G755" s="99"/>
      <c r="H755" s="99">
        <v>1</v>
      </c>
      <c r="I755" s="99"/>
      <c r="J755" s="99"/>
    </row>
    <row r="756" spans="1:10" s="92" customFormat="1" ht="19.5" customHeight="1" x14ac:dyDescent="0.25">
      <c r="A756" s="140">
        <f t="shared" si="40"/>
        <v>5</v>
      </c>
      <c r="B756" s="238"/>
      <c r="C756" s="273"/>
      <c r="D756" s="226"/>
      <c r="E756" s="99" t="s">
        <v>359</v>
      </c>
      <c r="F756" s="99">
        <v>1</v>
      </c>
      <c r="G756" s="99"/>
      <c r="H756" s="99">
        <v>1</v>
      </c>
      <c r="I756" s="99"/>
      <c r="J756" s="99"/>
    </row>
    <row r="757" spans="1:10" s="92" customFormat="1" ht="19.5" customHeight="1" x14ac:dyDescent="0.25">
      <c r="A757" s="140">
        <f t="shared" si="40"/>
        <v>6</v>
      </c>
      <c r="B757" s="238"/>
      <c r="C757" s="273"/>
      <c r="D757" s="218"/>
      <c r="E757" s="99" t="s">
        <v>360</v>
      </c>
      <c r="F757" s="99">
        <v>1</v>
      </c>
      <c r="G757" s="99"/>
      <c r="H757" s="99">
        <v>1</v>
      </c>
      <c r="I757" s="99"/>
      <c r="J757" s="99"/>
    </row>
    <row r="758" spans="1:10" s="92" customFormat="1" ht="19.5" customHeight="1" x14ac:dyDescent="0.25">
      <c r="A758" s="140">
        <f t="shared" si="40"/>
        <v>7</v>
      </c>
      <c r="B758" s="238"/>
      <c r="C758" s="273"/>
      <c r="D758" s="217" t="s">
        <v>735</v>
      </c>
      <c r="E758" s="99" t="s">
        <v>364</v>
      </c>
      <c r="F758" s="99">
        <v>1</v>
      </c>
      <c r="G758" s="99"/>
      <c r="H758" s="99">
        <v>1</v>
      </c>
      <c r="I758" s="99"/>
      <c r="J758" s="99"/>
    </row>
    <row r="759" spans="1:10" s="92" customFormat="1" ht="19.5" customHeight="1" x14ac:dyDescent="0.25">
      <c r="A759" s="140">
        <f t="shared" si="40"/>
        <v>8</v>
      </c>
      <c r="B759" s="238"/>
      <c r="C759" s="273"/>
      <c r="D759" s="226"/>
      <c r="E759" s="99" t="s">
        <v>365</v>
      </c>
      <c r="F759" s="99">
        <v>1</v>
      </c>
      <c r="G759" s="99"/>
      <c r="H759" s="99">
        <v>1</v>
      </c>
      <c r="I759" s="99"/>
      <c r="J759" s="99"/>
    </row>
    <row r="760" spans="1:10" s="92" customFormat="1" ht="19.5" customHeight="1" x14ac:dyDescent="0.25">
      <c r="A760" s="140">
        <f t="shared" si="40"/>
        <v>9</v>
      </c>
      <c r="B760" s="238"/>
      <c r="C760" s="273"/>
      <c r="D760" s="226"/>
      <c r="E760" s="99" t="s">
        <v>1598</v>
      </c>
      <c r="F760" s="99">
        <v>1</v>
      </c>
      <c r="G760" s="99"/>
      <c r="H760" s="99">
        <v>1</v>
      </c>
      <c r="I760" s="99"/>
      <c r="J760" s="99"/>
    </row>
    <row r="761" spans="1:10" s="92" customFormat="1" ht="19.5" customHeight="1" x14ac:dyDescent="0.25">
      <c r="A761" s="140">
        <f t="shared" si="40"/>
        <v>10</v>
      </c>
      <c r="B761" s="238"/>
      <c r="C761" s="273"/>
      <c r="D761" s="218"/>
      <c r="E761" s="99" t="s">
        <v>367</v>
      </c>
      <c r="F761" s="99">
        <v>1</v>
      </c>
      <c r="G761" s="99"/>
      <c r="H761" s="99">
        <v>1</v>
      </c>
      <c r="I761" s="99"/>
      <c r="J761" s="99"/>
    </row>
    <row r="762" spans="1:10" s="92" customFormat="1" ht="19.5" customHeight="1" x14ac:dyDescent="0.25">
      <c r="A762" s="140">
        <f t="shared" si="40"/>
        <v>11</v>
      </c>
      <c r="B762" s="238"/>
      <c r="C762" s="273"/>
      <c r="D762" s="99" t="s">
        <v>83</v>
      </c>
      <c r="E762" s="99" t="s">
        <v>1285</v>
      </c>
      <c r="F762" s="99">
        <f t="shared" si="44"/>
        <v>1</v>
      </c>
      <c r="G762" s="99"/>
      <c r="H762" s="99">
        <v>1</v>
      </c>
      <c r="I762" s="99"/>
      <c r="J762" s="99"/>
    </row>
    <row r="763" spans="1:10" s="92" customFormat="1" ht="19.5" customHeight="1" x14ac:dyDescent="0.25">
      <c r="A763" s="140">
        <f t="shared" si="40"/>
        <v>12</v>
      </c>
      <c r="B763" s="238"/>
      <c r="C763" s="273"/>
      <c r="D763" s="99" t="s">
        <v>112</v>
      </c>
      <c r="E763" s="99" t="s">
        <v>1286</v>
      </c>
      <c r="F763" s="99">
        <f t="shared" si="44"/>
        <v>1</v>
      </c>
      <c r="G763" s="99"/>
      <c r="H763" s="99">
        <v>1</v>
      </c>
      <c r="I763" s="99"/>
      <c r="J763" s="99"/>
    </row>
    <row r="764" spans="1:10" s="92" customFormat="1" ht="19.5" customHeight="1" x14ac:dyDescent="0.25">
      <c r="A764" s="140">
        <f t="shared" si="40"/>
        <v>13</v>
      </c>
      <c r="B764" s="238"/>
      <c r="C764" s="273"/>
      <c r="D764" s="227" t="s">
        <v>356</v>
      </c>
      <c r="E764" s="99" t="s">
        <v>1287</v>
      </c>
      <c r="F764" s="99">
        <f t="shared" si="44"/>
        <v>1</v>
      </c>
      <c r="G764" s="99"/>
      <c r="H764" s="99">
        <v>1</v>
      </c>
      <c r="I764" s="99"/>
      <c r="J764" s="99"/>
    </row>
    <row r="765" spans="1:10" s="92" customFormat="1" ht="19.5" customHeight="1" x14ac:dyDescent="0.25">
      <c r="A765" s="140">
        <f t="shared" si="40"/>
        <v>14</v>
      </c>
      <c r="B765" s="238"/>
      <c r="C765" s="273"/>
      <c r="D765" s="227"/>
      <c r="E765" s="99" t="s">
        <v>1597</v>
      </c>
      <c r="F765" s="99">
        <v>1</v>
      </c>
      <c r="G765" s="99"/>
      <c r="H765" s="99">
        <v>1</v>
      </c>
      <c r="I765" s="99"/>
      <c r="J765" s="99"/>
    </row>
    <row r="766" spans="1:10" s="92" customFormat="1" ht="19.5" customHeight="1" x14ac:dyDescent="0.25">
      <c r="A766" s="140">
        <f t="shared" si="40"/>
        <v>15</v>
      </c>
      <c r="B766" s="238"/>
      <c r="C766" s="273"/>
      <c r="D766" s="227"/>
      <c r="E766" s="99" t="s">
        <v>362</v>
      </c>
      <c r="F766" s="99">
        <v>1</v>
      </c>
      <c r="G766" s="99"/>
      <c r="H766" s="99">
        <v>1</v>
      </c>
      <c r="I766" s="99"/>
      <c r="J766" s="99"/>
    </row>
    <row r="767" spans="1:10" s="92" customFormat="1" ht="19.5" customHeight="1" x14ac:dyDescent="0.25">
      <c r="A767" s="140">
        <f t="shared" si="40"/>
        <v>16</v>
      </c>
      <c r="B767" s="238"/>
      <c r="C767" s="273"/>
      <c r="D767" s="227"/>
      <c r="E767" s="99" t="s">
        <v>363</v>
      </c>
      <c r="F767" s="99">
        <v>1</v>
      </c>
      <c r="G767" s="99"/>
      <c r="H767" s="99">
        <v>1</v>
      </c>
      <c r="I767" s="99"/>
      <c r="J767" s="99"/>
    </row>
    <row r="768" spans="1:10" s="92" customFormat="1" ht="19.5" customHeight="1" x14ac:dyDescent="0.25">
      <c r="A768" s="140">
        <f t="shared" si="40"/>
        <v>17</v>
      </c>
      <c r="B768" s="238"/>
      <c r="C768" s="273"/>
      <c r="D768" s="227"/>
      <c r="E768" s="99" t="s">
        <v>1288</v>
      </c>
      <c r="F768" s="99">
        <f t="shared" si="44"/>
        <v>1</v>
      </c>
      <c r="G768" s="99"/>
      <c r="H768" s="99">
        <v>1</v>
      </c>
      <c r="I768" s="99"/>
      <c r="J768" s="99"/>
    </row>
    <row r="769" spans="1:10" s="92" customFormat="1" ht="19.5" customHeight="1" x14ac:dyDescent="0.25">
      <c r="A769" s="140">
        <f t="shared" si="40"/>
        <v>18</v>
      </c>
      <c r="B769" s="238"/>
      <c r="C769" s="273"/>
      <c r="D769" s="227" t="s">
        <v>1289</v>
      </c>
      <c r="E769" s="99" t="s">
        <v>1290</v>
      </c>
      <c r="F769" s="99">
        <f t="shared" si="44"/>
        <v>1</v>
      </c>
      <c r="G769" s="99"/>
      <c r="H769" s="99">
        <v>1</v>
      </c>
      <c r="I769" s="99"/>
      <c r="J769" s="99"/>
    </row>
    <row r="770" spans="1:10" s="92" customFormat="1" ht="19.5" customHeight="1" x14ac:dyDescent="0.25">
      <c r="A770" s="140">
        <f t="shared" si="40"/>
        <v>19</v>
      </c>
      <c r="B770" s="238"/>
      <c r="C770" s="273"/>
      <c r="D770" s="227"/>
      <c r="E770" s="99" t="s">
        <v>1291</v>
      </c>
      <c r="F770" s="99">
        <f t="shared" si="44"/>
        <v>1</v>
      </c>
      <c r="G770" s="99"/>
      <c r="H770" s="99">
        <v>1</v>
      </c>
      <c r="I770" s="99"/>
      <c r="J770" s="99"/>
    </row>
    <row r="771" spans="1:10" s="92" customFormat="1" ht="19.5" customHeight="1" x14ac:dyDescent="0.25">
      <c r="A771" s="140">
        <f t="shared" si="40"/>
        <v>20</v>
      </c>
      <c r="B771" s="238"/>
      <c r="C771" s="273"/>
      <c r="D771" s="227" t="s">
        <v>1220</v>
      </c>
      <c r="E771" s="99" t="s">
        <v>1292</v>
      </c>
      <c r="F771" s="99">
        <f t="shared" si="44"/>
        <v>1</v>
      </c>
      <c r="G771" s="99"/>
      <c r="H771" s="99">
        <v>1</v>
      </c>
      <c r="I771" s="99"/>
      <c r="J771" s="99"/>
    </row>
    <row r="772" spans="1:10" s="92" customFormat="1" ht="19.5" customHeight="1" x14ac:dyDescent="0.25">
      <c r="A772" s="140">
        <f t="shared" si="40"/>
        <v>21</v>
      </c>
      <c r="B772" s="238"/>
      <c r="C772" s="274"/>
      <c r="D772" s="227"/>
      <c r="E772" s="99" t="s">
        <v>1293</v>
      </c>
      <c r="F772" s="99">
        <f t="shared" si="44"/>
        <v>1</v>
      </c>
      <c r="G772" s="99"/>
      <c r="H772" s="99">
        <v>1</v>
      </c>
      <c r="I772" s="99"/>
      <c r="J772" s="99"/>
    </row>
    <row r="773" spans="1:10" s="92" customFormat="1" ht="19.5" customHeight="1" x14ac:dyDescent="0.25">
      <c r="A773" s="140"/>
      <c r="B773" s="238"/>
      <c r="C773" s="94" t="s">
        <v>63</v>
      </c>
      <c r="D773" s="94">
        <v>8</v>
      </c>
      <c r="E773" s="94">
        <f>+F773</f>
        <v>21</v>
      </c>
      <c r="F773" s="94">
        <f>SUM(F752:F772)</f>
        <v>21</v>
      </c>
      <c r="G773" s="94">
        <f>SUM(G752:G772)</f>
        <v>0</v>
      </c>
      <c r="H773" s="94">
        <f>SUM(H752:H772)</f>
        <v>21</v>
      </c>
      <c r="I773" s="99"/>
      <c r="J773" s="99"/>
    </row>
    <row r="774" spans="1:10" s="92" customFormat="1" ht="19.5" customHeight="1" x14ac:dyDescent="0.25">
      <c r="A774" s="140">
        <f t="shared" si="40"/>
        <v>1</v>
      </c>
      <c r="B774" s="238"/>
      <c r="C774" s="217" t="s">
        <v>16</v>
      </c>
      <c r="D774" s="99" t="s">
        <v>1294</v>
      </c>
      <c r="E774" s="99" t="s">
        <v>1295</v>
      </c>
      <c r="F774" s="99">
        <f>+G774+H774</f>
        <v>1</v>
      </c>
      <c r="G774" s="99"/>
      <c r="H774" s="99">
        <v>1</v>
      </c>
      <c r="I774" s="99"/>
      <c r="J774" s="99"/>
    </row>
    <row r="775" spans="1:10" s="92" customFormat="1" ht="19.5" customHeight="1" x14ac:dyDescent="0.25">
      <c r="A775" s="140">
        <f t="shared" si="40"/>
        <v>2</v>
      </c>
      <c r="B775" s="238"/>
      <c r="C775" s="226"/>
      <c r="D775" s="99" t="s">
        <v>1296</v>
      </c>
      <c r="E775" s="99" t="s">
        <v>1297</v>
      </c>
      <c r="F775" s="99">
        <f t="shared" ref="F775:F777" si="45">+G775+H775</f>
        <v>1</v>
      </c>
      <c r="G775" s="99"/>
      <c r="H775" s="99">
        <v>1</v>
      </c>
      <c r="I775" s="99"/>
      <c r="J775" s="99"/>
    </row>
    <row r="776" spans="1:10" s="92" customFormat="1" ht="19.5" customHeight="1" x14ac:dyDescent="0.25">
      <c r="A776" s="140">
        <f t="shared" si="40"/>
        <v>3</v>
      </c>
      <c r="B776" s="238"/>
      <c r="C776" s="226"/>
      <c r="D776" s="99" t="s">
        <v>1298</v>
      </c>
      <c r="E776" s="99" t="s">
        <v>1299</v>
      </c>
      <c r="F776" s="99">
        <f t="shared" si="45"/>
        <v>1</v>
      </c>
      <c r="G776" s="99"/>
      <c r="H776" s="99">
        <v>1</v>
      </c>
      <c r="I776" s="99"/>
      <c r="J776" s="99"/>
    </row>
    <row r="777" spans="1:10" s="92" customFormat="1" ht="19.5" customHeight="1" x14ac:dyDescent="0.25">
      <c r="A777" s="140">
        <f t="shared" si="40"/>
        <v>4</v>
      </c>
      <c r="B777" s="238"/>
      <c r="C777" s="218"/>
      <c r="D777" s="99" t="s">
        <v>1301</v>
      </c>
      <c r="E777" s="99" t="s">
        <v>1302</v>
      </c>
      <c r="F777" s="99">
        <f t="shared" si="45"/>
        <v>1</v>
      </c>
      <c r="G777" s="99">
        <v>1</v>
      </c>
      <c r="H777" s="99"/>
      <c r="I777" s="99"/>
      <c r="J777" s="99"/>
    </row>
    <row r="778" spans="1:10" s="92" customFormat="1" ht="19.5" customHeight="1" x14ac:dyDescent="0.25">
      <c r="A778" s="140"/>
      <c r="B778" s="238"/>
      <c r="C778" s="94" t="s">
        <v>63</v>
      </c>
      <c r="D778" s="94">
        <v>4</v>
      </c>
      <c r="E778" s="94">
        <v>4</v>
      </c>
      <c r="F778" s="94">
        <f>SUM(F774:F777)</f>
        <v>4</v>
      </c>
      <c r="G778" s="94">
        <f>SUM(G774:G777)</f>
        <v>1</v>
      </c>
      <c r="H778" s="94">
        <f>SUM(H774:H777)</f>
        <v>3</v>
      </c>
      <c r="I778" s="99"/>
      <c r="J778" s="99"/>
    </row>
    <row r="779" spans="1:10" s="92" customFormat="1" ht="19.5" customHeight="1" x14ac:dyDescent="0.25">
      <c r="A779" s="140">
        <f t="shared" si="40"/>
        <v>1</v>
      </c>
      <c r="B779" s="238"/>
      <c r="C779" s="217" t="s">
        <v>1303</v>
      </c>
      <c r="D779" s="99" t="s">
        <v>107</v>
      </c>
      <c r="E779" s="99" t="s">
        <v>1304</v>
      </c>
      <c r="F779" s="99">
        <f>+G779+H779</f>
        <v>1</v>
      </c>
      <c r="G779" s="99"/>
      <c r="H779" s="99">
        <v>1</v>
      </c>
      <c r="I779" s="99"/>
      <c r="J779" s="99"/>
    </row>
    <row r="780" spans="1:10" s="92" customFormat="1" ht="19.5" customHeight="1" x14ac:dyDescent="0.25">
      <c r="A780" s="140">
        <f t="shared" si="40"/>
        <v>2</v>
      </c>
      <c r="B780" s="238"/>
      <c r="C780" s="226"/>
      <c r="D780" s="227" t="s">
        <v>1305</v>
      </c>
      <c r="E780" s="99" t="s">
        <v>1306</v>
      </c>
      <c r="F780" s="99">
        <f t="shared" ref="F780:F787" si="46">+G780+H780</f>
        <v>1</v>
      </c>
      <c r="G780" s="99"/>
      <c r="H780" s="99">
        <v>1</v>
      </c>
      <c r="I780" s="99"/>
      <c r="J780" s="99"/>
    </row>
    <row r="781" spans="1:10" s="92" customFormat="1" ht="19.5" customHeight="1" x14ac:dyDescent="0.25">
      <c r="A781" s="140">
        <f t="shared" ref="A781:A844" si="47">+A780+1</f>
        <v>3</v>
      </c>
      <c r="B781" s="238"/>
      <c r="C781" s="226"/>
      <c r="D781" s="227"/>
      <c r="E781" s="99" t="s">
        <v>1307</v>
      </c>
      <c r="F781" s="99">
        <f t="shared" si="46"/>
        <v>1</v>
      </c>
      <c r="G781" s="99"/>
      <c r="H781" s="99">
        <v>1</v>
      </c>
      <c r="I781" s="99"/>
      <c r="J781" s="99"/>
    </row>
    <row r="782" spans="1:10" s="92" customFormat="1" ht="19.5" customHeight="1" x14ac:dyDescent="0.25">
      <c r="A782" s="140">
        <f t="shared" si="47"/>
        <v>4</v>
      </c>
      <c r="B782" s="238"/>
      <c r="C782" s="226"/>
      <c r="D782" s="227" t="s">
        <v>617</v>
      </c>
      <c r="E782" s="99" t="s">
        <v>1308</v>
      </c>
      <c r="F782" s="99">
        <f t="shared" si="46"/>
        <v>1</v>
      </c>
      <c r="G782" s="99"/>
      <c r="H782" s="99">
        <v>1</v>
      </c>
      <c r="I782" s="99"/>
      <c r="J782" s="99"/>
    </row>
    <row r="783" spans="1:10" s="92" customFormat="1" ht="19.5" customHeight="1" x14ac:dyDescent="0.25">
      <c r="A783" s="140">
        <f t="shared" si="47"/>
        <v>5</v>
      </c>
      <c r="B783" s="238"/>
      <c r="C783" s="226"/>
      <c r="D783" s="227"/>
      <c r="E783" s="99" t="s">
        <v>1309</v>
      </c>
      <c r="F783" s="99">
        <f t="shared" si="46"/>
        <v>1</v>
      </c>
      <c r="G783" s="99"/>
      <c r="H783" s="99">
        <v>1</v>
      </c>
      <c r="I783" s="99"/>
      <c r="J783" s="99"/>
    </row>
    <row r="784" spans="1:10" s="92" customFormat="1" ht="19.5" customHeight="1" x14ac:dyDescent="0.25">
      <c r="A784" s="140">
        <f t="shared" si="47"/>
        <v>6</v>
      </c>
      <c r="B784" s="238"/>
      <c r="C784" s="226"/>
      <c r="D784" s="99" t="s">
        <v>1310</v>
      </c>
      <c r="E784" s="99" t="s">
        <v>1311</v>
      </c>
      <c r="F784" s="99">
        <f t="shared" si="46"/>
        <v>1</v>
      </c>
      <c r="G784" s="99"/>
      <c r="H784" s="99">
        <v>1</v>
      </c>
      <c r="I784" s="99"/>
      <c r="J784" s="99"/>
    </row>
    <row r="785" spans="1:10" s="92" customFormat="1" ht="19.5" customHeight="1" x14ac:dyDescent="0.25">
      <c r="A785" s="140">
        <f t="shared" si="47"/>
        <v>7</v>
      </c>
      <c r="B785" s="238"/>
      <c r="C785" s="226"/>
      <c r="D785" s="99" t="s">
        <v>1312</v>
      </c>
      <c r="E785" s="99" t="s">
        <v>1313</v>
      </c>
      <c r="F785" s="99">
        <f t="shared" si="46"/>
        <v>1</v>
      </c>
      <c r="G785" s="99"/>
      <c r="H785" s="99">
        <v>1</v>
      </c>
      <c r="I785" s="99"/>
      <c r="J785" s="99"/>
    </row>
    <row r="786" spans="1:10" s="92" customFormat="1" ht="19.5" customHeight="1" x14ac:dyDescent="0.25">
      <c r="A786" s="140">
        <f t="shared" si="47"/>
        <v>8</v>
      </c>
      <c r="B786" s="238"/>
      <c r="C786" s="226"/>
      <c r="D786" s="227" t="s">
        <v>1314</v>
      </c>
      <c r="E786" s="99" t="s">
        <v>1315</v>
      </c>
      <c r="F786" s="99">
        <f t="shared" si="46"/>
        <v>1</v>
      </c>
      <c r="G786" s="99"/>
      <c r="H786" s="99">
        <v>1</v>
      </c>
      <c r="I786" s="99"/>
      <c r="J786" s="99"/>
    </row>
    <row r="787" spans="1:10" s="92" customFormat="1" ht="19.5" customHeight="1" x14ac:dyDescent="0.25">
      <c r="A787" s="140">
        <f t="shared" si="47"/>
        <v>9</v>
      </c>
      <c r="B787" s="238"/>
      <c r="C787" s="218"/>
      <c r="D787" s="227"/>
      <c r="E787" s="99" t="s">
        <v>1316</v>
      </c>
      <c r="F787" s="99">
        <f t="shared" si="46"/>
        <v>1</v>
      </c>
      <c r="G787" s="99"/>
      <c r="H787" s="99">
        <v>1</v>
      </c>
      <c r="I787" s="99"/>
      <c r="J787" s="99"/>
    </row>
    <row r="788" spans="1:10" s="92" customFormat="1" ht="19.5" customHeight="1" x14ac:dyDescent="0.25">
      <c r="A788" s="140"/>
      <c r="B788" s="238"/>
      <c r="C788" s="94" t="s">
        <v>63</v>
      </c>
      <c r="D788" s="94">
        <v>6</v>
      </c>
      <c r="E788" s="94">
        <v>9</v>
      </c>
      <c r="F788" s="94">
        <f>SUM(F779:F787)</f>
        <v>9</v>
      </c>
      <c r="G788" s="94">
        <f>SUM(G779:G787)</f>
        <v>0</v>
      </c>
      <c r="H788" s="94">
        <f>SUM(H779:H787)</f>
        <v>9</v>
      </c>
      <c r="I788" s="99"/>
      <c r="J788" s="99"/>
    </row>
    <row r="789" spans="1:10" s="92" customFormat="1" ht="19.5" customHeight="1" x14ac:dyDescent="0.25">
      <c r="A789" s="140">
        <f t="shared" si="47"/>
        <v>1</v>
      </c>
      <c r="B789" s="238"/>
      <c r="C789" s="217" t="s">
        <v>1317</v>
      </c>
      <c r="D789" s="99" t="s">
        <v>617</v>
      </c>
      <c r="E789" s="99" t="s">
        <v>1318</v>
      </c>
      <c r="F789" s="99">
        <f t="shared" ref="F789:F794" si="48">+G789+H789</f>
        <v>1</v>
      </c>
      <c r="G789" s="99"/>
      <c r="H789" s="99">
        <v>1</v>
      </c>
      <c r="I789" s="99"/>
      <c r="J789" s="99"/>
    </row>
    <row r="790" spans="1:10" s="92" customFormat="1" ht="19.5" customHeight="1" x14ac:dyDescent="0.25">
      <c r="A790" s="140">
        <f t="shared" si="47"/>
        <v>2</v>
      </c>
      <c r="B790" s="238"/>
      <c r="C790" s="226"/>
      <c r="D790" s="99" t="s">
        <v>1319</v>
      </c>
      <c r="E790" s="99" t="s">
        <v>1320</v>
      </c>
      <c r="F790" s="99">
        <f t="shared" si="48"/>
        <v>1</v>
      </c>
      <c r="G790" s="99"/>
      <c r="H790" s="99">
        <v>1</v>
      </c>
      <c r="I790" s="99"/>
      <c r="J790" s="99"/>
    </row>
    <row r="791" spans="1:10" s="92" customFormat="1" ht="19.5" customHeight="1" x14ac:dyDescent="0.25">
      <c r="A791" s="140">
        <f t="shared" si="47"/>
        <v>3</v>
      </c>
      <c r="B791" s="238"/>
      <c r="C791" s="226"/>
      <c r="D791" s="99" t="s">
        <v>65</v>
      </c>
      <c r="E791" s="99" t="s">
        <v>1321</v>
      </c>
      <c r="F791" s="99">
        <f t="shared" si="48"/>
        <v>1</v>
      </c>
      <c r="G791" s="99"/>
      <c r="H791" s="99">
        <v>1</v>
      </c>
      <c r="I791" s="99"/>
      <c r="J791" s="99"/>
    </row>
    <row r="792" spans="1:10" s="92" customFormat="1" ht="19.5" customHeight="1" x14ac:dyDescent="0.25">
      <c r="A792" s="140">
        <f t="shared" si="47"/>
        <v>4</v>
      </c>
      <c r="B792" s="238"/>
      <c r="C792" s="226"/>
      <c r="D792" s="99" t="s">
        <v>1322</v>
      </c>
      <c r="E792" s="99" t="s">
        <v>1323</v>
      </c>
      <c r="F792" s="99">
        <f t="shared" si="48"/>
        <v>1</v>
      </c>
      <c r="G792" s="99"/>
      <c r="H792" s="99">
        <v>1</v>
      </c>
      <c r="I792" s="99"/>
      <c r="J792" s="99"/>
    </row>
    <row r="793" spans="1:10" s="92" customFormat="1" ht="19.5" customHeight="1" x14ac:dyDescent="0.25">
      <c r="A793" s="140">
        <f t="shared" si="47"/>
        <v>5</v>
      </c>
      <c r="B793" s="238"/>
      <c r="C793" s="226"/>
      <c r="D793" s="99" t="s">
        <v>1324</v>
      </c>
      <c r="E793" s="99" t="s">
        <v>1325</v>
      </c>
      <c r="F793" s="99">
        <f t="shared" si="48"/>
        <v>1</v>
      </c>
      <c r="G793" s="99"/>
      <c r="H793" s="99">
        <v>1</v>
      </c>
      <c r="I793" s="99"/>
      <c r="J793" s="99"/>
    </row>
    <row r="794" spans="1:10" s="92" customFormat="1" ht="19.5" customHeight="1" x14ac:dyDescent="0.25">
      <c r="A794" s="140">
        <f t="shared" si="47"/>
        <v>6</v>
      </c>
      <c r="B794" s="238"/>
      <c r="C794" s="218"/>
      <c r="D794" s="99" t="s">
        <v>1326</v>
      </c>
      <c r="E794" s="99" t="s">
        <v>1327</v>
      </c>
      <c r="F794" s="99">
        <f t="shared" si="48"/>
        <v>1</v>
      </c>
      <c r="G794" s="99"/>
      <c r="H794" s="99">
        <v>1</v>
      </c>
      <c r="I794" s="99"/>
      <c r="J794" s="99"/>
    </row>
    <row r="795" spans="1:10" s="92" customFormat="1" ht="19.5" customHeight="1" x14ac:dyDescent="0.25">
      <c r="A795" s="140"/>
      <c r="B795" s="238"/>
      <c r="C795" s="94" t="s">
        <v>63</v>
      </c>
      <c r="D795" s="94">
        <v>6</v>
      </c>
      <c r="E795" s="94">
        <v>6</v>
      </c>
      <c r="F795" s="94">
        <f>SUM(F789:F794)</f>
        <v>6</v>
      </c>
      <c r="G795" s="94">
        <f>SUM(G789:G794)</f>
        <v>0</v>
      </c>
      <c r="H795" s="94">
        <f>SUM(H789:H794)</f>
        <v>6</v>
      </c>
      <c r="I795" s="99"/>
      <c r="J795" s="99"/>
    </row>
    <row r="796" spans="1:10" s="92" customFormat="1" ht="19.5" customHeight="1" x14ac:dyDescent="0.25">
      <c r="A796" s="140">
        <f t="shared" si="47"/>
        <v>1</v>
      </c>
      <c r="B796" s="238"/>
      <c r="C796" s="272" t="s">
        <v>1329</v>
      </c>
      <c r="D796" s="227" t="s">
        <v>1330</v>
      </c>
      <c r="E796" s="99" t="s">
        <v>1331</v>
      </c>
      <c r="F796" s="99">
        <f>+G796+H796</f>
        <v>1</v>
      </c>
      <c r="G796" s="99"/>
      <c r="H796" s="99">
        <v>1</v>
      </c>
      <c r="I796" s="99"/>
      <c r="J796" s="99"/>
    </row>
    <row r="797" spans="1:10" s="92" customFormat="1" ht="19.5" customHeight="1" x14ac:dyDescent="0.25">
      <c r="A797" s="140">
        <f t="shared" si="47"/>
        <v>2</v>
      </c>
      <c r="B797" s="238"/>
      <c r="C797" s="273"/>
      <c r="D797" s="227"/>
      <c r="E797" s="99" t="s">
        <v>1332</v>
      </c>
      <c r="F797" s="99">
        <f t="shared" ref="F797:F803" si="49">+G797+H797</f>
        <v>1</v>
      </c>
      <c r="G797" s="99"/>
      <c r="H797" s="99">
        <v>1</v>
      </c>
      <c r="I797" s="99"/>
      <c r="J797" s="99"/>
    </row>
    <row r="798" spans="1:10" s="92" customFormat="1" ht="19.5" customHeight="1" x14ac:dyDescent="0.25">
      <c r="A798" s="140">
        <f t="shared" si="47"/>
        <v>3</v>
      </c>
      <c r="B798" s="238"/>
      <c r="C798" s="273"/>
      <c r="D798" s="99" t="s">
        <v>626</v>
      </c>
      <c r="E798" s="99" t="s">
        <v>1333</v>
      </c>
      <c r="F798" s="99">
        <f t="shared" si="49"/>
        <v>1</v>
      </c>
      <c r="G798" s="99"/>
      <c r="H798" s="99">
        <v>1</v>
      </c>
      <c r="I798" s="99"/>
      <c r="J798" s="99"/>
    </row>
    <row r="799" spans="1:10" s="92" customFormat="1" ht="19.5" customHeight="1" x14ac:dyDescent="0.25">
      <c r="A799" s="140">
        <f t="shared" si="47"/>
        <v>4</v>
      </c>
      <c r="B799" s="238"/>
      <c r="C799" s="273"/>
      <c r="D799" s="227" t="s">
        <v>59</v>
      </c>
      <c r="E799" s="99" t="s">
        <v>1334</v>
      </c>
      <c r="F799" s="99">
        <f t="shared" si="49"/>
        <v>1</v>
      </c>
      <c r="G799" s="99"/>
      <c r="H799" s="99">
        <v>1</v>
      </c>
      <c r="I799" s="99"/>
      <c r="J799" s="99"/>
    </row>
    <row r="800" spans="1:10" s="92" customFormat="1" ht="19.5" customHeight="1" x14ac:dyDescent="0.25">
      <c r="A800" s="140">
        <f t="shared" si="47"/>
        <v>5</v>
      </c>
      <c r="B800" s="238"/>
      <c r="C800" s="273"/>
      <c r="D800" s="227"/>
      <c r="E800" s="99" t="s">
        <v>1335</v>
      </c>
      <c r="F800" s="99">
        <f t="shared" si="49"/>
        <v>1</v>
      </c>
      <c r="G800" s="99"/>
      <c r="H800" s="99">
        <v>1</v>
      </c>
      <c r="I800" s="99"/>
      <c r="J800" s="99"/>
    </row>
    <row r="801" spans="1:10" s="92" customFormat="1" ht="19.5" customHeight="1" x14ac:dyDescent="0.25">
      <c r="A801" s="140">
        <f t="shared" si="47"/>
        <v>6</v>
      </c>
      <c r="B801" s="238"/>
      <c r="C801" s="273"/>
      <c r="D801" s="99" t="s">
        <v>1336</v>
      </c>
      <c r="E801" s="99" t="s">
        <v>1337</v>
      </c>
      <c r="F801" s="99">
        <f t="shared" si="49"/>
        <v>1</v>
      </c>
      <c r="G801" s="99"/>
      <c r="H801" s="99">
        <v>1</v>
      </c>
      <c r="I801" s="99"/>
      <c r="J801" s="99"/>
    </row>
    <row r="802" spans="1:10" s="92" customFormat="1" ht="19.5" customHeight="1" x14ac:dyDescent="0.25">
      <c r="A802" s="140">
        <f t="shared" si="47"/>
        <v>7</v>
      </c>
      <c r="B802" s="238"/>
      <c r="C802" s="273"/>
      <c r="D802" s="99" t="s">
        <v>1328</v>
      </c>
      <c r="E802" s="99" t="s">
        <v>1338</v>
      </c>
      <c r="F802" s="99">
        <f t="shared" si="49"/>
        <v>1</v>
      </c>
      <c r="G802" s="99"/>
      <c r="H802" s="99">
        <v>1</v>
      </c>
      <c r="I802" s="99"/>
      <c r="J802" s="99"/>
    </row>
    <row r="803" spans="1:10" s="92" customFormat="1" ht="19.5" customHeight="1" x14ac:dyDescent="0.25">
      <c r="A803" s="140">
        <f t="shared" si="47"/>
        <v>8</v>
      </c>
      <c r="B803" s="238"/>
      <c r="C803" s="274"/>
      <c r="D803" s="99" t="s">
        <v>1339</v>
      </c>
      <c r="E803" s="99" t="s">
        <v>1340</v>
      </c>
      <c r="F803" s="99">
        <f t="shared" si="49"/>
        <v>1</v>
      </c>
      <c r="G803" s="99"/>
      <c r="H803" s="99">
        <v>1</v>
      </c>
      <c r="I803" s="99"/>
      <c r="J803" s="99"/>
    </row>
    <row r="804" spans="1:10" s="92" customFormat="1" ht="19.5" customHeight="1" x14ac:dyDescent="0.25">
      <c r="A804" s="140"/>
      <c r="B804" s="238"/>
      <c r="C804" s="94" t="s">
        <v>63</v>
      </c>
      <c r="D804" s="94">
        <v>6</v>
      </c>
      <c r="E804" s="94">
        <v>8</v>
      </c>
      <c r="F804" s="94">
        <f>SUM(F796:F803)</f>
        <v>8</v>
      </c>
      <c r="G804" s="94">
        <f>SUM(G796:G803)</f>
        <v>0</v>
      </c>
      <c r="H804" s="94">
        <f>SUM(H796:H803)</f>
        <v>8</v>
      </c>
      <c r="I804" s="99"/>
      <c r="J804" s="99"/>
    </row>
    <row r="805" spans="1:10" s="92" customFormat="1" ht="19.5" customHeight="1" x14ac:dyDescent="0.25">
      <c r="A805" s="140"/>
      <c r="B805" s="239"/>
      <c r="C805" s="94" t="s">
        <v>222</v>
      </c>
      <c r="D805" s="94">
        <f>+D804+D795+D788+D778+D773+D751+D742+D730+D719+D711+D708</f>
        <v>64</v>
      </c>
      <c r="E805" s="94">
        <f>+E804+E795+E788+E778+E773+E751+E742+E730+E719+E711+E708</f>
        <v>89</v>
      </c>
      <c r="F805" s="94">
        <f>+F804+F795+F788+F778+F773+F751+F742+F730+F719+F711+F708</f>
        <v>89</v>
      </c>
      <c r="G805" s="94">
        <f>+G804+G795+G788+G778+G773+G751+G742+G730+G719+G711+G708</f>
        <v>2</v>
      </c>
      <c r="H805" s="94">
        <f>+H804+H795+H788+H778+H773+H751+H742+H730+H719+H711+H708</f>
        <v>87</v>
      </c>
      <c r="I805" s="99"/>
      <c r="J805" s="99"/>
    </row>
    <row r="806" spans="1:10" s="92" customFormat="1" ht="19.5" customHeight="1" x14ac:dyDescent="0.25">
      <c r="A806" s="140">
        <f t="shared" si="47"/>
        <v>1</v>
      </c>
      <c r="B806" s="217"/>
      <c r="C806" s="217" t="s">
        <v>228</v>
      </c>
      <c r="D806" s="99" t="s">
        <v>1342</v>
      </c>
      <c r="E806" s="99" t="s">
        <v>1343</v>
      </c>
      <c r="F806" s="99">
        <f>+G806+H806</f>
        <v>1</v>
      </c>
      <c r="G806" s="99"/>
      <c r="H806" s="99">
        <v>1</v>
      </c>
      <c r="I806" s="99"/>
      <c r="J806" s="99"/>
    </row>
    <row r="807" spans="1:10" s="92" customFormat="1" ht="19.5" customHeight="1" x14ac:dyDescent="0.25">
      <c r="A807" s="140">
        <f t="shared" si="47"/>
        <v>2</v>
      </c>
      <c r="B807" s="226"/>
      <c r="C807" s="226"/>
      <c r="D807" s="99" t="s">
        <v>229</v>
      </c>
      <c r="E807" s="99" t="s">
        <v>230</v>
      </c>
      <c r="F807" s="99">
        <v>1</v>
      </c>
      <c r="G807" s="99"/>
      <c r="H807" s="99">
        <v>1</v>
      </c>
      <c r="I807" s="99"/>
      <c r="J807" s="99"/>
    </row>
    <row r="808" spans="1:10" s="92" customFormat="1" ht="19.5" customHeight="1" x14ac:dyDescent="0.25">
      <c r="A808" s="140">
        <f t="shared" si="47"/>
        <v>3</v>
      </c>
      <c r="B808" s="226"/>
      <c r="C808" s="226"/>
      <c r="D808" s="217" t="s">
        <v>309</v>
      </c>
      <c r="E808" s="99" t="s">
        <v>231</v>
      </c>
      <c r="F808" s="99">
        <v>1</v>
      </c>
      <c r="G808" s="99"/>
      <c r="H808" s="99">
        <v>1</v>
      </c>
      <c r="I808" s="99"/>
      <c r="J808" s="99"/>
    </row>
    <row r="809" spans="1:10" s="92" customFormat="1" ht="19.5" customHeight="1" x14ac:dyDescent="0.25">
      <c r="A809" s="140">
        <f t="shared" si="47"/>
        <v>4</v>
      </c>
      <c r="B809" s="226"/>
      <c r="C809" s="226"/>
      <c r="D809" s="218"/>
      <c r="E809" s="99" t="s">
        <v>232</v>
      </c>
      <c r="F809" s="99">
        <v>1</v>
      </c>
      <c r="G809" s="99"/>
      <c r="H809" s="99">
        <v>1</v>
      </c>
      <c r="I809" s="99"/>
      <c r="J809" s="99"/>
    </row>
    <row r="810" spans="1:10" s="92" customFormat="1" ht="19.5" customHeight="1" x14ac:dyDescent="0.25">
      <c r="A810" s="140">
        <f t="shared" si="47"/>
        <v>5</v>
      </c>
      <c r="B810" s="226"/>
      <c r="C810" s="226"/>
      <c r="D810" s="99" t="s">
        <v>1599</v>
      </c>
      <c r="E810" s="99" t="s">
        <v>234</v>
      </c>
      <c r="F810" s="99">
        <v>1</v>
      </c>
      <c r="G810" s="99"/>
      <c r="H810" s="99">
        <v>1</v>
      </c>
      <c r="I810" s="99"/>
      <c r="J810" s="99"/>
    </row>
    <row r="811" spans="1:10" s="92" customFormat="1" ht="19.5" customHeight="1" x14ac:dyDescent="0.25">
      <c r="A811" s="140">
        <f t="shared" si="47"/>
        <v>6</v>
      </c>
      <c r="B811" s="226"/>
      <c r="C811" s="226"/>
      <c r="D811" s="99" t="s">
        <v>235</v>
      </c>
      <c r="E811" s="99" t="s">
        <v>1600</v>
      </c>
      <c r="F811" s="99">
        <v>1</v>
      </c>
      <c r="G811" s="99"/>
      <c r="H811" s="99">
        <v>1</v>
      </c>
      <c r="I811" s="99"/>
      <c r="J811" s="99"/>
    </row>
    <row r="812" spans="1:10" s="92" customFormat="1" ht="19.5" customHeight="1" x14ac:dyDescent="0.25">
      <c r="A812" s="140">
        <f t="shared" si="47"/>
        <v>7</v>
      </c>
      <c r="B812" s="226"/>
      <c r="C812" s="226"/>
      <c r="D812" s="217" t="s">
        <v>236</v>
      </c>
      <c r="E812" s="99" t="s">
        <v>237</v>
      </c>
      <c r="F812" s="99">
        <v>1</v>
      </c>
      <c r="G812" s="99"/>
      <c r="H812" s="99">
        <v>1</v>
      </c>
      <c r="I812" s="99"/>
      <c r="J812" s="99"/>
    </row>
    <row r="813" spans="1:10" s="92" customFormat="1" ht="19.5" customHeight="1" x14ac:dyDescent="0.25">
      <c r="A813" s="140">
        <f t="shared" si="47"/>
        <v>8</v>
      </c>
      <c r="B813" s="226"/>
      <c r="C813" s="226"/>
      <c r="D813" s="218"/>
      <c r="E813" s="99" t="s">
        <v>238</v>
      </c>
      <c r="F813" s="99">
        <v>1</v>
      </c>
      <c r="G813" s="99"/>
      <c r="H813" s="99">
        <v>1</v>
      </c>
      <c r="I813" s="99"/>
      <c r="J813" s="99"/>
    </row>
    <row r="814" spans="1:10" s="92" customFormat="1" ht="19.5" customHeight="1" x14ac:dyDescent="0.25">
      <c r="A814" s="140">
        <f t="shared" si="47"/>
        <v>9</v>
      </c>
      <c r="B814" s="226"/>
      <c r="C814" s="226"/>
      <c r="D814" s="99" t="s">
        <v>1344</v>
      </c>
      <c r="E814" s="99" t="s">
        <v>1345</v>
      </c>
      <c r="F814" s="99">
        <f>+G814+H814</f>
        <v>1</v>
      </c>
      <c r="G814" s="99"/>
      <c r="H814" s="99">
        <v>1</v>
      </c>
      <c r="I814" s="99"/>
      <c r="J814" s="99"/>
    </row>
    <row r="815" spans="1:10" s="92" customFormat="1" ht="19.5" customHeight="1" x14ac:dyDescent="0.25">
      <c r="A815" s="140">
        <f t="shared" si="47"/>
        <v>10</v>
      </c>
      <c r="B815" s="226"/>
      <c r="C815" s="218"/>
      <c r="D815" s="99" t="s">
        <v>1346</v>
      </c>
      <c r="E815" s="99" t="s">
        <v>1347</v>
      </c>
      <c r="F815" s="99">
        <v>1</v>
      </c>
      <c r="G815" s="99"/>
      <c r="H815" s="99">
        <v>1</v>
      </c>
      <c r="I815" s="99"/>
      <c r="J815" s="99"/>
    </row>
    <row r="816" spans="1:10" s="92" customFormat="1" ht="19.5" customHeight="1" x14ac:dyDescent="0.25">
      <c r="A816" s="140"/>
      <c r="B816" s="226"/>
      <c r="C816" s="94" t="s">
        <v>63</v>
      </c>
      <c r="D816" s="94">
        <v>8</v>
      </c>
      <c r="E816" s="94">
        <f>+F816</f>
        <v>10</v>
      </c>
      <c r="F816" s="94">
        <f>SUM(F806:F815)</f>
        <v>10</v>
      </c>
      <c r="G816" s="94">
        <f>SUM(G806:G815)</f>
        <v>0</v>
      </c>
      <c r="H816" s="94">
        <f>SUM(H806:H815)</f>
        <v>10</v>
      </c>
      <c r="I816" s="94"/>
      <c r="J816" s="94"/>
    </row>
    <row r="817" spans="1:10" s="92" customFormat="1" ht="19.5" customHeight="1" x14ac:dyDescent="0.25">
      <c r="A817" s="140">
        <f t="shared" si="47"/>
        <v>1</v>
      </c>
      <c r="B817" s="226"/>
      <c r="C817" s="217" t="s">
        <v>239</v>
      </c>
      <c r="D817" s="227" t="s">
        <v>1348</v>
      </c>
      <c r="E817" s="99" t="s">
        <v>1349</v>
      </c>
      <c r="F817" s="99">
        <f>+G817+H817</f>
        <v>1</v>
      </c>
      <c r="G817" s="99">
        <v>1</v>
      </c>
      <c r="H817" s="99"/>
      <c r="I817" s="94"/>
      <c r="J817" s="94"/>
    </row>
    <row r="818" spans="1:10" s="92" customFormat="1" ht="19.5" customHeight="1" x14ac:dyDescent="0.25">
      <c r="A818" s="140">
        <f t="shared" si="47"/>
        <v>2</v>
      </c>
      <c r="B818" s="226"/>
      <c r="C818" s="226"/>
      <c r="D818" s="227"/>
      <c r="E818" s="99" t="s">
        <v>1350</v>
      </c>
      <c r="F818" s="99">
        <f>+G818+H818</f>
        <v>1</v>
      </c>
      <c r="G818" s="99">
        <v>1</v>
      </c>
      <c r="H818" s="99"/>
      <c r="I818" s="94"/>
      <c r="J818" s="94"/>
    </row>
    <row r="819" spans="1:10" s="92" customFormat="1" ht="19.5" customHeight="1" x14ac:dyDescent="0.25">
      <c r="A819" s="140">
        <f t="shared" si="47"/>
        <v>3</v>
      </c>
      <c r="B819" s="226"/>
      <c r="C819" s="226"/>
      <c r="D819" s="227"/>
      <c r="E819" s="99" t="s">
        <v>1351</v>
      </c>
      <c r="F819" s="99">
        <f>+G819+H819</f>
        <v>1</v>
      </c>
      <c r="G819" s="99">
        <v>1</v>
      </c>
      <c r="H819" s="99"/>
      <c r="I819" s="94"/>
      <c r="J819" s="94"/>
    </row>
    <row r="820" spans="1:10" s="92" customFormat="1" ht="19.5" customHeight="1" x14ac:dyDescent="0.25">
      <c r="A820" s="140">
        <f t="shared" si="47"/>
        <v>4</v>
      </c>
      <c r="B820" s="226"/>
      <c r="C820" s="226"/>
      <c r="D820" s="227"/>
      <c r="E820" s="99" t="s">
        <v>1352</v>
      </c>
      <c r="F820" s="99">
        <f>+G820+H820</f>
        <v>1</v>
      </c>
      <c r="G820" s="99">
        <v>1</v>
      </c>
      <c r="H820" s="99"/>
      <c r="I820" s="94"/>
      <c r="J820" s="94"/>
    </row>
    <row r="821" spans="1:10" s="92" customFormat="1" ht="19.5" customHeight="1" x14ac:dyDescent="0.25">
      <c r="A821" s="140">
        <f t="shared" si="47"/>
        <v>5</v>
      </c>
      <c r="B821" s="226"/>
      <c r="C821" s="226"/>
      <c r="D821" s="217" t="s">
        <v>240</v>
      </c>
      <c r="E821" s="99" t="s">
        <v>241</v>
      </c>
      <c r="F821" s="99">
        <v>1</v>
      </c>
      <c r="G821" s="99">
        <v>1</v>
      </c>
      <c r="H821" s="99"/>
      <c r="I821" s="94"/>
      <c r="J821" s="94"/>
    </row>
    <row r="822" spans="1:10" s="92" customFormat="1" ht="19.5" customHeight="1" x14ac:dyDescent="0.25">
      <c r="A822" s="140">
        <f t="shared" si="47"/>
        <v>6</v>
      </c>
      <c r="B822" s="226"/>
      <c r="C822" s="226"/>
      <c r="D822" s="218"/>
      <c r="E822" s="99" t="s">
        <v>242</v>
      </c>
      <c r="F822" s="99">
        <v>1</v>
      </c>
      <c r="G822" s="99">
        <v>1</v>
      </c>
      <c r="H822" s="99"/>
      <c r="I822" s="94"/>
      <c r="J822" s="94"/>
    </row>
    <row r="823" spans="1:10" s="92" customFormat="1" ht="19.5" customHeight="1" x14ac:dyDescent="0.25">
      <c r="A823" s="140">
        <f t="shared" si="47"/>
        <v>7</v>
      </c>
      <c r="B823" s="226"/>
      <c r="C823" s="226"/>
      <c r="D823" s="99" t="s">
        <v>1556</v>
      </c>
      <c r="E823" s="99" t="s">
        <v>244</v>
      </c>
      <c r="F823" s="99">
        <v>1</v>
      </c>
      <c r="G823" s="99">
        <v>1</v>
      </c>
      <c r="H823" s="99"/>
      <c r="I823" s="94"/>
      <c r="J823" s="94"/>
    </row>
    <row r="824" spans="1:10" s="92" customFormat="1" ht="19.5" customHeight="1" x14ac:dyDescent="0.25">
      <c r="A824" s="140">
        <f t="shared" si="47"/>
        <v>8</v>
      </c>
      <c r="B824" s="226"/>
      <c r="C824" s="218"/>
      <c r="D824" s="99" t="s">
        <v>628</v>
      </c>
      <c r="E824" s="99" t="s">
        <v>1601</v>
      </c>
      <c r="F824" s="99">
        <v>1</v>
      </c>
      <c r="G824" s="99">
        <v>1</v>
      </c>
      <c r="H824" s="99"/>
      <c r="I824" s="94"/>
      <c r="J824" s="94"/>
    </row>
    <row r="825" spans="1:10" s="92" customFormat="1" ht="19.5" customHeight="1" x14ac:dyDescent="0.25">
      <c r="A825" s="140"/>
      <c r="B825" s="226"/>
      <c r="C825" s="94" t="s">
        <v>63</v>
      </c>
      <c r="D825" s="94">
        <v>4</v>
      </c>
      <c r="E825" s="94">
        <f>+F825</f>
        <v>8</v>
      </c>
      <c r="F825" s="94">
        <f>SUM(F817:F824)</f>
        <v>8</v>
      </c>
      <c r="G825" s="94">
        <f>SUM(G817:G824)</f>
        <v>8</v>
      </c>
      <c r="H825" s="94">
        <f t="shared" ref="H825" si="50">SUM(H817:H820)</f>
        <v>0</v>
      </c>
      <c r="I825" s="94"/>
      <c r="J825" s="94"/>
    </row>
    <row r="826" spans="1:10" s="92" customFormat="1" ht="19.5" customHeight="1" x14ac:dyDescent="0.25">
      <c r="A826" s="140">
        <f t="shared" si="47"/>
        <v>1</v>
      </c>
      <c r="B826" s="226"/>
      <c r="C826" s="217" t="s">
        <v>248</v>
      </c>
      <c r="D826" s="99" t="s">
        <v>1353</v>
      </c>
      <c r="E826" s="99" t="s">
        <v>1354</v>
      </c>
      <c r="F826" s="99">
        <f>+G826+H826</f>
        <v>1</v>
      </c>
      <c r="G826" s="99"/>
      <c r="H826" s="99">
        <v>1</v>
      </c>
      <c r="I826" s="99"/>
      <c r="J826" s="99"/>
    </row>
    <row r="827" spans="1:10" s="92" customFormat="1" ht="19.5" customHeight="1" x14ac:dyDescent="0.25">
      <c r="A827" s="140">
        <f t="shared" si="47"/>
        <v>2</v>
      </c>
      <c r="B827" s="226"/>
      <c r="C827" s="226"/>
      <c r="D827" s="99" t="s">
        <v>249</v>
      </c>
      <c r="E827" s="99" t="s">
        <v>250</v>
      </c>
      <c r="F827" s="99">
        <v>1</v>
      </c>
      <c r="G827" s="99">
        <v>1</v>
      </c>
      <c r="H827" s="99"/>
      <c r="I827" s="99"/>
      <c r="J827" s="99"/>
    </row>
    <row r="828" spans="1:10" s="92" customFormat="1" ht="19.5" customHeight="1" x14ac:dyDescent="0.25">
      <c r="A828" s="140">
        <f t="shared" si="47"/>
        <v>3</v>
      </c>
      <c r="B828" s="226"/>
      <c r="C828" s="226"/>
      <c r="D828" s="99" t="s">
        <v>1178</v>
      </c>
      <c r="E828" s="99" t="s">
        <v>252</v>
      </c>
      <c r="F828" s="99">
        <v>1</v>
      </c>
      <c r="G828" s="99">
        <v>1</v>
      </c>
      <c r="H828" s="99"/>
      <c r="I828" s="99"/>
      <c r="J828" s="99"/>
    </row>
    <row r="829" spans="1:10" s="92" customFormat="1" ht="19.5" customHeight="1" x14ac:dyDescent="0.25">
      <c r="A829" s="140">
        <f t="shared" si="47"/>
        <v>4</v>
      </c>
      <c r="B829" s="226"/>
      <c r="C829" s="226"/>
      <c r="D829" s="99" t="s">
        <v>253</v>
      </c>
      <c r="E829" s="99" t="s">
        <v>254</v>
      </c>
      <c r="F829" s="99">
        <v>1</v>
      </c>
      <c r="G829" s="99">
        <v>1</v>
      </c>
      <c r="H829" s="99"/>
      <c r="I829" s="99"/>
      <c r="J829" s="99"/>
    </row>
    <row r="830" spans="1:10" s="92" customFormat="1" ht="19.5" customHeight="1" x14ac:dyDescent="0.25">
      <c r="A830" s="140">
        <f t="shared" si="47"/>
        <v>5</v>
      </c>
      <c r="B830" s="226"/>
      <c r="C830" s="226"/>
      <c r="D830" s="99" t="s">
        <v>1605</v>
      </c>
      <c r="E830" s="99" t="s">
        <v>256</v>
      </c>
      <c r="F830" s="99">
        <v>1</v>
      </c>
      <c r="G830" s="99">
        <v>1</v>
      </c>
      <c r="H830" s="99"/>
      <c r="I830" s="99"/>
      <c r="J830" s="99"/>
    </row>
    <row r="831" spans="1:10" s="92" customFormat="1" ht="19.5" customHeight="1" x14ac:dyDescent="0.25">
      <c r="A831" s="140">
        <f t="shared" si="47"/>
        <v>6</v>
      </c>
      <c r="B831" s="226"/>
      <c r="C831" s="226"/>
      <c r="D831" s="99" t="s">
        <v>257</v>
      </c>
      <c r="E831" s="99" t="s">
        <v>258</v>
      </c>
      <c r="F831" s="99">
        <v>1</v>
      </c>
      <c r="G831" s="99">
        <v>1</v>
      </c>
      <c r="H831" s="99"/>
      <c r="I831" s="99"/>
      <c r="J831" s="99"/>
    </row>
    <row r="832" spans="1:10" s="92" customFormat="1" ht="19.5" customHeight="1" x14ac:dyDescent="0.25">
      <c r="A832" s="140">
        <f t="shared" si="47"/>
        <v>7</v>
      </c>
      <c r="B832" s="226"/>
      <c r="C832" s="226"/>
      <c r="D832" s="99" t="s">
        <v>259</v>
      </c>
      <c r="E832" s="99" t="s">
        <v>260</v>
      </c>
      <c r="F832" s="99">
        <v>1</v>
      </c>
      <c r="G832" s="99">
        <v>1</v>
      </c>
      <c r="H832" s="99"/>
      <c r="I832" s="99"/>
      <c r="J832" s="99"/>
    </row>
    <row r="833" spans="1:10" s="92" customFormat="1" ht="19.5" customHeight="1" x14ac:dyDescent="0.25">
      <c r="A833" s="140">
        <f t="shared" si="47"/>
        <v>8</v>
      </c>
      <c r="B833" s="226"/>
      <c r="C833" s="226"/>
      <c r="D833" s="99" t="s">
        <v>261</v>
      </c>
      <c r="E833" s="99" t="s">
        <v>1607</v>
      </c>
      <c r="F833" s="99">
        <v>1</v>
      </c>
      <c r="G833" s="99">
        <v>1</v>
      </c>
      <c r="H833" s="99"/>
      <c r="I833" s="99"/>
      <c r="J833" s="99"/>
    </row>
    <row r="834" spans="1:10" s="92" customFormat="1" ht="19.5" customHeight="1" x14ac:dyDescent="0.25">
      <c r="A834" s="140">
        <f t="shared" si="47"/>
        <v>9</v>
      </c>
      <c r="B834" s="226"/>
      <c r="C834" s="226"/>
      <c r="D834" s="99" t="s">
        <v>1606</v>
      </c>
      <c r="E834" s="99" t="s">
        <v>1608</v>
      </c>
      <c r="F834" s="99">
        <v>1</v>
      </c>
      <c r="G834" s="99">
        <v>1</v>
      </c>
      <c r="H834" s="99"/>
      <c r="I834" s="99"/>
      <c r="J834" s="99"/>
    </row>
    <row r="835" spans="1:10" s="92" customFormat="1" ht="19.5" customHeight="1" x14ac:dyDescent="0.25">
      <c r="A835" s="140">
        <f t="shared" si="47"/>
        <v>10</v>
      </c>
      <c r="B835" s="226"/>
      <c r="C835" s="226"/>
      <c r="D835" s="227" t="s">
        <v>1355</v>
      </c>
      <c r="E835" s="99" t="s">
        <v>1356</v>
      </c>
      <c r="F835" s="99">
        <f t="shared" ref="F835" si="51">+G835+H835</f>
        <v>1</v>
      </c>
      <c r="G835" s="99"/>
      <c r="H835" s="99">
        <v>1</v>
      </c>
      <c r="I835" s="99"/>
      <c r="J835" s="99"/>
    </row>
    <row r="836" spans="1:10" s="92" customFormat="1" ht="19.5" customHeight="1" x14ac:dyDescent="0.25">
      <c r="A836" s="140">
        <f t="shared" si="47"/>
        <v>11</v>
      </c>
      <c r="B836" s="226"/>
      <c r="C836" s="226"/>
      <c r="D836" s="227"/>
      <c r="E836" s="99" t="s">
        <v>1357</v>
      </c>
      <c r="F836" s="99">
        <f>+G836+H836</f>
        <v>1</v>
      </c>
      <c r="G836" s="99"/>
      <c r="H836" s="99">
        <v>1</v>
      </c>
      <c r="I836" s="99"/>
      <c r="J836" s="99"/>
    </row>
    <row r="837" spans="1:10" s="92" customFormat="1" ht="19.5" customHeight="1" x14ac:dyDescent="0.25">
      <c r="A837" s="140">
        <f t="shared" si="47"/>
        <v>12</v>
      </c>
      <c r="B837" s="226"/>
      <c r="C837" s="226"/>
      <c r="D837" s="227" t="s">
        <v>1358</v>
      </c>
      <c r="E837" s="99" t="s">
        <v>1359</v>
      </c>
      <c r="F837" s="99">
        <f>+G837+H837</f>
        <v>1</v>
      </c>
      <c r="G837" s="99"/>
      <c r="H837" s="99">
        <v>1</v>
      </c>
      <c r="I837" s="99"/>
      <c r="J837" s="99"/>
    </row>
    <row r="838" spans="1:10" s="92" customFormat="1" ht="19.5" customHeight="1" x14ac:dyDescent="0.25">
      <c r="A838" s="140">
        <f t="shared" si="47"/>
        <v>13</v>
      </c>
      <c r="B838" s="226"/>
      <c r="C838" s="218"/>
      <c r="D838" s="227"/>
      <c r="E838" s="99" t="s">
        <v>1360</v>
      </c>
      <c r="F838" s="99">
        <f>+G838+H838</f>
        <v>1</v>
      </c>
      <c r="G838" s="99"/>
      <c r="H838" s="99">
        <v>1</v>
      </c>
      <c r="I838" s="99"/>
      <c r="J838" s="99"/>
    </row>
    <row r="839" spans="1:10" s="92" customFormat="1" ht="19.5" customHeight="1" x14ac:dyDescent="0.25">
      <c r="A839" s="140"/>
      <c r="B839" s="226"/>
      <c r="C839" s="94" t="s">
        <v>63</v>
      </c>
      <c r="D839" s="94">
        <v>3</v>
      </c>
      <c r="E839" s="94">
        <f>+F839</f>
        <v>13</v>
      </c>
      <c r="F839" s="94">
        <f t="shared" ref="F839:H839" si="52">SUM(F826:F838)</f>
        <v>13</v>
      </c>
      <c r="G839" s="94">
        <f t="shared" si="52"/>
        <v>8</v>
      </c>
      <c r="H839" s="94">
        <f t="shared" si="52"/>
        <v>5</v>
      </c>
      <c r="I839" s="94"/>
      <c r="J839" s="94"/>
    </row>
    <row r="840" spans="1:10" s="92" customFormat="1" ht="19.5" customHeight="1" x14ac:dyDescent="0.25">
      <c r="A840" s="140">
        <f t="shared" si="47"/>
        <v>1</v>
      </c>
      <c r="B840" s="226"/>
      <c r="C840" s="217" t="s">
        <v>313</v>
      </c>
      <c r="D840" s="99" t="s">
        <v>1361</v>
      </c>
      <c r="E840" s="99" t="s">
        <v>1362</v>
      </c>
      <c r="F840" s="99">
        <f>+G840+H840</f>
        <v>1</v>
      </c>
      <c r="G840" s="99"/>
      <c r="H840" s="99">
        <v>1</v>
      </c>
      <c r="I840" s="99"/>
      <c r="J840" s="99"/>
    </row>
    <row r="841" spans="1:10" s="92" customFormat="1" ht="19.5" customHeight="1" x14ac:dyDescent="0.25">
      <c r="A841" s="140">
        <f t="shared" si="47"/>
        <v>2</v>
      </c>
      <c r="B841" s="226"/>
      <c r="C841" s="226"/>
      <c r="D841" s="99" t="s">
        <v>314</v>
      </c>
      <c r="E841" s="99" t="s">
        <v>319</v>
      </c>
      <c r="F841" s="99">
        <v>1</v>
      </c>
      <c r="G841" s="99">
        <v>1</v>
      </c>
      <c r="H841" s="99"/>
      <c r="I841" s="99"/>
      <c r="J841" s="99"/>
    </row>
    <row r="842" spans="1:10" s="92" customFormat="1" ht="19.5" customHeight="1" x14ac:dyDescent="0.25">
      <c r="A842" s="140">
        <f t="shared" si="47"/>
        <v>3</v>
      </c>
      <c r="B842" s="226"/>
      <c r="C842" s="226"/>
      <c r="D842" s="99" t="s">
        <v>315</v>
      </c>
      <c r="E842" s="99" t="s">
        <v>320</v>
      </c>
      <c r="F842" s="99">
        <v>1</v>
      </c>
      <c r="G842" s="99">
        <v>1</v>
      </c>
      <c r="H842" s="99"/>
      <c r="I842" s="99"/>
      <c r="J842" s="99"/>
    </row>
    <row r="843" spans="1:10" s="92" customFormat="1" ht="19.5" customHeight="1" x14ac:dyDescent="0.25">
      <c r="A843" s="140">
        <f t="shared" si="47"/>
        <v>4</v>
      </c>
      <c r="B843" s="226"/>
      <c r="C843" s="226"/>
      <c r="D843" s="99" t="s">
        <v>1609</v>
      </c>
      <c r="E843" s="99" t="s">
        <v>1610</v>
      </c>
      <c r="F843" s="99">
        <v>1</v>
      </c>
      <c r="G843" s="99">
        <v>1</v>
      </c>
      <c r="H843" s="99"/>
      <c r="I843" s="99"/>
      <c r="J843" s="99"/>
    </row>
    <row r="844" spans="1:10" s="92" customFormat="1" ht="19.5" customHeight="1" x14ac:dyDescent="0.25">
      <c r="A844" s="140">
        <f t="shared" si="47"/>
        <v>5</v>
      </c>
      <c r="B844" s="226"/>
      <c r="C844" s="226"/>
      <c r="D844" s="99" t="s">
        <v>317</v>
      </c>
      <c r="E844" s="99" t="s">
        <v>1611</v>
      </c>
      <c r="F844" s="99">
        <v>1</v>
      </c>
      <c r="G844" s="99">
        <v>1</v>
      </c>
      <c r="H844" s="99"/>
      <c r="I844" s="99"/>
      <c r="J844" s="99"/>
    </row>
    <row r="845" spans="1:10" s="92" customFormat="1" ht="19.5" customHeight="1" x14ac:dyDescent="0.25">
      <c r="A845" s="140">
        <f t="shared" ref="A845:A908" si="53">+A844+1</f>
        <v>6</v>
      </c>
      <c r="B845" s="226"/>
      <c r="C845" s="226"/>
      <c r="D845" s="99" t="s">
        <v>318</v>
      </c>
      <c r="E845" s="99" t="s">
        <v>323</v>
      </c>
      <c r="F845" s="99">
        <v>1</v>
      </c>
      <c r="G845" s="99">
        <v>1</v>
      </c>
      <c r="H845" s="99"/>
      <c r="I845" s="99"/>
      <c r="J845" s="99"/>
    </row>
    <row r="846" spans="1:10" s="92" customFormat="1" ht="19.5" customHeight="1" x14ac:dyDescent="0.25">
      <c r="A846" s="140">
        <f t="shared" si="53"/>
        <v>7</v>
      </c>
      <c r="B846" s="226"/>
      <c r="C846" s="218"/>
      <c r="D846" s="99" t="s">
        <v>1363</v>
      </c>
      <c r="E846" s="99" t="s">
        <v>1364</v>
      </c>
      <c r="F846" s="99">
        <f>+G846+H846</f>
        <v>1</v>
      </c>
      <c r="G846" s="99"/>
      <c r="H846" s="99">
        <v>1</v>
      </c>
      <c r="I846" s="99"/>
      <c r="J846" s="99"/>
    </row>
    <row r="847" spans="1:10" s="92" customFormat="1" ht="19.5" customHeight="1" x14ac:dyDescent="0.25">
      <c r="A847" s="140"/>
      <c r="B847" s="226"/>
      <c r="C847" s="94" t="s">
        <v>63</v>
      </c>
      <c r="D847" s="94">
        <v>2</v>
      </c>
      <c r="E847" s="94">
        <f>+F847</f>
        <v>7</v>
      </c>
      <c r="F847" s="94">
        <f t="shared" ref="F847:H847" si="54">SUM(F840:F846)</f>
        <v>7</v>
      </c>
      <c r="G847" s="94">
        <f t="shared" si="54"/>
        <v>5</v>
      </c>
      <c r="H847" s="94">
        <f t="shared" si="54"/>
        <v>2</v>
      </c>
      <c r="I847" s="94"/>
      <c r="J847" s="94"/>
    </row>
    <row r="848" spans="1:10" s="92" customFormat="1" ht="19.5" customHeight="1" x14ac:dyDescent="0.25">
      <c r="A848" s="140">
        <f t="shared" si="53"/>
        <v>1</v>
      </c>
      <c r="B848" s="226"/>
      <c r="C848" s="99" t="s">
        <v>1365</v>
      </c>
      <c r="D848" s="99" t="s">
        <v>1366</v>
      </c>
      <c r="E848" s="99" t="s">
        <v>1367</v>
      </c>
      <c r="F848" s="99">
        <f>+G848+H848</f>
        <v>1</v>
      </c>
      <c r="G848" s="99"/>
      <c r="H848" s="99">
        <v>1</v>
      </c>
      <c r="I848" s="99"/>
      <c r="J848" s="99"/>
    </row>
    <row r="849" spans="1:10" s="92" customFormat="1" ht="19.5" customHeight="1" x14ac:dyDescent="0.25">
      <c r="A849" s="140"/>
      <c r="B849" s="226"/>
      <c r="C849" s="94" t="s">
        <v>63</v>
      </c>
      <c r="D849" s="94">
        <v>1</v>
      </c>
      <c r="E849" s="94">
        <v>1</v>
      </c>
      <c r="F849" s="94">
        <f>SUM(F848:F848)</f>
        <v>1</v>
      </c>
      <c r="G849" s="94">
        <f>SUM(G848:G848)</f>
        <v>0</v>
      </c>
      <c r="H849" s="94">
        <f>SUM(H848:H848)</f>
        <v>1</v>
      </c>
      <c r="I849" s="94"/>
      <c r="J849" s="94"/>
    </row>
    <row r="850" spans="1:10" s="92" customFormat="1" ht="19.5" customHeight="1" x14ac:dyDescent="0.25">
      <c r="A850" s="140">
        <f t="shared" si="53"/>
        <v>1</v>
      </c>
      <c r="B850" s="226"/>
      <c r="C850" s="99" t="s">
        <v>1602</v>
      </c>
      <c r="D850" s="99" t="s">
        <v>1603</v>
      </c>
      <c r="E850" s="99" t="s">
        <v>1604</v>
      </c>
      <c r="F850" s="99">
        <v>1</v>
      </c>
      <c r="G850" s="99"/>
      <c r="H850" s="99">
        <v>1</v>
      </c>
      <c r="I850" s="94"/>
      <c r="J850" s="94"/>
    </row>
    <row r="851" spans="1:10" s="92" customFormat="1" ht="19.5" customHeight="1" x14ac:dyDescent="0.25">
      <c r="A851" s="140"/>
      <c r="B851" s="226"/>
      <c r="C851" s="94" t="s">
        <v>63</v>
      </c>
      <c r="D851" s="94">
        <v>1</v>
      </c>
      <c r="E851" s="94">
        <v>1</v>
      </c>
      <c r="F851" s="94">
        <v>1</v>
      </c>
      <c r="G851" s="94"/>
      <c r="H851" s="94">
        <v>1</v>
      </c>
      <c r="I851" s="94"/>
      <c r="J851" s="94"/>
    </row>
    <row r="852" spans="1:10" s="92" customFormat="1" ht="19.5" customHeight="1" x14ac:dyDescent="0.25">
      <c r="A852" s="140">
        <f t="shared" si="53"/>
        <v>1</v>
      </c>
      <c r="B852" s="226"/>
      <c r="C852" s="217" t="s">
        <v>1021</v>
      </c>
      <c r="D852" s="99" t="s">
        <v>1368</v>
      </c>
      <c r="E852" s="99" t="s">
        <v>1369</v>
      </c>
      <c r="F852" s="99">
        <f>+G852+H852</f>
        <v>1</v>
      </c>
      <c r="G852" s="99"/>
      <c r="H852" s="99">
        <v>1</v>
      </c>
      <c r="I852" s="99"/>
      <c r="J852" s="99"/>
    </row>
    <row r="853" spans="1:10" s="92" customFormat="1" ht="19.5" customHeight="1" x14ac:dyDescent="0.25">
      <c r="A853" s="140">
        <f t="shared" si="53"/>
        <v>2</v>
      </c>
      <c r="B853" s="226"/>
      <c r="C853" s="218"/>
      <c r="D853" s="99" t="s">
        <v>1370</v>
      </c>
      <c r="E853" s="99" t="s">
        <v>1371</v>
      </c>
      <c r="F853" s="99">
        <f>+G853+H853</f>
        <v>1</v>
      </c>
      <c r="G853" s="99"/>
      <c r="H853" s="99">
        <v>1</v>
      </c>
      <c r="I853" s="99"/>
      <c r="J853" s="99"/>
    </row>
    <row r="854" spans="1:10" s="92" customFormat="1" ht="19.5" customHeight="1" x14ac:dyDescent="0.25">
      <c r="A854" s="140"/>
      <c r="B854" s="226"/>
      <c r="C854" s="94" t="s">
        <v>63</v>
      </c>
      <c r="D854" s="94">
        <v>2</v>
      </c>
      <c r="E854" s="94">
        <v>2</v>
      </c>
      <c r="F854" s="94">
        <f>SUM(F852:F853)</f>
        <v>2</v>
      </c>
      <c r="G854" s="94">
        <f>SUM(G852:G853)</f>
        <v>0</v>
      </c>
      <c r="H854" s="94">
        <f>SUM(H852:H853)</f>
        <v>2</v>
      </c>
      <c r="I854" s="94"/>
      <c r="J854" s="94"/>
    </row>
    <row r="855" spans="1:10" s="92" customFormat="1" ht="19.5" customHeight="1" x14ac:dyDescent="0.25">
      <c r="A855" s="140">
        <f t="shared" si="53"/>
        <v>1</v>
      </c>
      <c r="B855" s="226"/>
      <c r="C855" s="217" t="s">
        <v>601</v>
      </c>
      <c r="D855" s="99" t="s">
        <v>1372</v>
      </c>
      <c r="E855" s="99" t="s">
        <v>1373</v>
      </c>
      <c r="F855" s="99">
        <f t="shared" ref="F855:F860" si="55">+G855+H855</f>
        <v>1</v>
      </c>
      <c r="G855" s="99"/>
      <c r="H855" s="99">
        <v>1</v>
      </c>
      <c r="I855" s="99"/>
      <c r="J855" s="99"/>
    </row>
    <row r="856" spans="1:10" s="92" customFormat="1" ht="19.5" customHeight="1" x14ac:dyDescent="0.25">
      <c r="A856" s="140">
        <f t="shared" si="53"/>
        <v>2</v>
      </c>
      <c r="B856" s="226"/>
      <c r="C856" s="226"/>
      <c r="D856" s="99" t="s">
        <v>1374</v>
      </c>
      <c r="E856" s="99" t="s">
        <v>1375</v>
      </c>
      <c r="F856" s="99">
        <f t="shared" si="55"/>
        <v>1</v>
      </c>
      <c r="G856" s="99"/>
      <c r="H856" s="99">
        <v>1</v>
      </c>
      <c r="I856" s="99"/>
      <c r="J856" s="99"/>
    </row>
    <row r="857" spans="1:10" s="92" customFormat="1" ht="19.5" customHeight="1" x14ac:dyDescent="0.25">
      <c r="A857" s="140">
        <f t="shared" si="53"/>
        <v>3</v>
      </c>
      <c r="B857" s="226"/>
      <c r="C857" s="226"/>
      <c r="D857" s="227" t="s">
        <v>1376</v>
      </c>
      <c r="E857" s="99" t="s">
        <v>1377</v>
      </c>
      <c r="F857" s="99">
        <f t="shared" si="55"/>
        <v>1</v>
      </c>
      <c r="G857" s="99"/>
      <c r="H857" s="99">
        <v>1</v>
      </c>
      <c r="I857" s="99"/>
      <c r="J857" s="99"/>
    </row>
    <row r="858" spans="1:10" s="92" customFormat="1" ht="19.5" customHeight="1" x14ac:dyDescent="0.25">
      <c r="A858" s="140">
        <f t="shared" si="53"/>
        <v>4</v>
      </c>
      <c r="B858" s="226"/>
      <c r="C858" s="226"/>
      <c r="D858" s="227"/>
      <c r="E858" s="99" t="s">
        <v>1378</v>
      </c>
      <c r="F858" s="99">
        <f t="shared" si="55"/>
        <v>1</v>
      </c>
      <c r="G858" s="99"/>
      <c r="H858" s="99">
        <v>1</v>
      </c>
      <c r="I858" s="99"/>
      <c r="J858" s="99"/>
    </row>
    <row r="859" spans="1:10" s="92" customFormat="1" ht="19.5" customHeight="1" x14ac:dyDescent="0.25">
      <c r="A859" s="140">
        <f t="shared" si="53"/>
        <v>5</v>
      </c>
      <c r="B859" s="226"/>
      <c r="C859" s="226"/>
      <c r="D859" s="227"/>
      <c r="E859" s="99" t="s">
        <v>1379</v>
      </c>
      <c r="F859" s="99">
        <f t="shared" si="55"/>
        <v>1</v>
      </c>
      <c r="G859" s="99"/>
      <c r="H859" s="99">
        <v>1</v>
      </c>
      <c r="I859" s="99"/>
      <c r="J859" s="99"/>
    </row>
    <row r="860" spans="1:10" s="92" customFormat="1" ht="19.5" customHeight="1" x14ac:dyDescent="0.25">
      <c r="A860" s="140">
        <f t="shared" si="53"/>
        <v>6</v>
      </c>
      <c r="B860" s="226"/>
      <c r="C860" s="218"/>
      <c r="D860" s="99" t="s">
        <v>1380</v>
      </c>
      <c r="E860" s="99" t="s">
        <v>1381</v>
      </c>
      <c r="F860" s="99">
        <f t="shared" si="55"/>
        <v>1</v>
      </c>
      <c r="G860" s="99"/>
      <c r="H860" s="99">
        <v>1</v>
      </c>
      <c r="I860" s="99"/>
      <c r="J860" s="99"/>
    </row>
    <row r="861" spans="1:10" s="92" customFormat="1" ht="19.5" customHeight="1" x14ac:dyDescent="0.25">
      <c r="A861" s="140"/>
      <c r="B861" s="226"/>
      <c r="C861" s="94" t="s">
        <v>63</v>
      </c>
      <c r="D861" s="94">
        <v>4</v>
      </c>
      <c r="E861" s="94">
        <v>6</v>
      </c>
      <c r="F861" s="94">
        <f t="shared" ref="F861:H861" si="56">SUM(F855:F860)</f>
        <v>6</v>
      </c>
      <c r="G861" s="94">
        <f t="shared" si="56"/>
        <v>0</v>
      </c>
      <c r="H861" s="94">
        <f t="shared" si="56"/>
        <v>6</v>
      </c>
      <c r="I861" s="94"/>
      <c r="J861" s="94"/>
    </row>
    <row r="862" spans="1:10" s="92" customFormat="1" ht="19.5" customHeight="1" x14ac:dyDescent="0.25">
      <c r="A862" s="140">
        <f t="shared" si="53"/>
        <v>1</v>
      </c>
      <c r="B862" s="226"/>
      <c r="C862" s="217" t="s">
        <v>1382</v>
      </c>
      <c r="D862" s="99" t="s">
        <v>1383</v>
      </c>
      <c r="E862" s="99" t="s">
        <v>1384</v>
      </c>
      <c r="F862" s="99">
        <f>+G862+H862</f>
        <v>1</v>
      </c>
      <c r="G862" s="99"/>
      <c r="H862" s="99">
        <v>1</v>
      </c>
      <c r="I862" s="99"/>
      <c r="J862" s="99"/>
    </row>
    <row r="863" spans="1:10" s="92" customFormat="1" ht="19.5" customHeight="1" x14ac:dyDescent="0.25">
      <c r="A863" s="140">
        <f t="shared" si="53"/>
        <v>2</v>
      </c>
      <c r="B863" s="226"/>
      <c r="C863" s="218"/>
      <c r="D863" s="99" t="s">
        <v>1385</v>
      </c>
      <c r="E863" s="99" t="s">
        <v>1386</v>
      </c>
      <c r="F863" s="99">
        <f>+G863+H863</f>
        <v>1</v>
      </c>
      <c r="G863" s="99"/>
      <c r="H863" s="99">
        <v>1</v>
      </c>
      <c r="I863" s="99"/>
      <c r="J863" s="99"/>
    </row>
    <row r="864" spans="1:10" s="92" customFormat="1" ht="19.5" customHeight="1" x14ac:dyDescent="0.25">
      <c r="A864" s="140"/>
      <c r="B864" s="226"/>
      <c r="C864" s="94" t="s">
        <v>63</v>
      </c>
      <c r="D864" s="94">
        <v>2</v>
      </c>
      <c r="E864" s="94">
        <v>2</v>
      </c>
      <c r="F864" s="94">
        <f>SUM(F862:F863)</f>
        <v>2</v>
      </c>
      <c r="G864" s="94">
        <f>SUM(G862:G863)</f>
        <v>0</v>
      </c>
      <c r="H864" s="94">
        <f>SUM(H862:H863)</f>
        <v>2</v>
      </c>
      <c r="I864" s="94"/>
      <c r="J864" s="94"/>
    </row>
    <row r="865" spans="1:10" s="92" customFormat="1" ht="19.5" customHeight="1" x14ac:dyDescent="0.25">
      <c r="A865" s="140"/>
      <c r="B865" s="218"/>
      <c r="C865" s="94" t="s">
        <v>222</v>
      </c>
      <c r="D865" s="94">
        <f>+D864+D861+D854+D849+D847+D839+D825+D816</f>
        <v>26</v>
      </c>
      <c r="E865" s="94">
        <f>+E864+E861+E854+E851+E849+E847+E839+E825+E816</f>
        <v>50</v>
      </c>
      <c r="F865" s="94">
        <f t="shared" ref="F865:H865" si="57">+F864+F861+F854+F851+F849+F847+F839+F825+F816</f>
        <v>50</v>
      </c>
      <c r="G865" s="94">
        <f t="shared" si="57"/>
        <v>21</v>
      </c>
      <c r="H865" s="94">
        <f t="shared" si="57"/>
        <v>29</v>
      </c>
      <c r="I865" s="94">
        <f>+I864+I861+I854+I849+I847+I839+I825+I816</f>
        <v>0</v>
      </c>
      <c r="J865" s="94"/>
    </row>
    <row r="866" spans="1:10" s="92" customFormat="1" ht="19.5" customHeight="1" x14ac:dyDescent="0.25">
      <c r="A866" s="140">
        <f t="shared" si="53"/>
        <v>1</v>
      </c>
      <c r="B866" s="217"/>
      <c r="C866" s="217" t="s">
        <v>265</v>
      </c>
      <c r="D866" s="99" t="s">
        <v>266</v>
      </c>
      <c r="E866" s="99" t="s">
        <v>267</v>
      </c>
      <c r="F866" s="99">
        <v>1</v>
      </c>
      <c r="G866" s="99"/>
      <c r="H866" s="99">
        <v>1</v>
      </c>
      <c r="I866" s="99"/>
      <c r="J866" s="99"/>
    </row>
    <row r="867" spans="1:10" s="92" customFormat="1" ht="19.5" customHeight="1" x14ac:dyDescent="0.25">
      <c r="A867" s="140">
        <f t="shared" si="53"/>
        <v>2</v>
      </c>
      <c r="B867" s="226"/>
      <c r="C867" s="226"/>
      <c r="D867" s="217" t="s">
        <v>268</v>
      </c>
      <c r="E867" s="99" t="s">
        <v>1612</v>
      </c>
      <c r="F867" s="99">
        <v>1</v>
      </c>
      <c r="G867" s="99"/>
      <c r="H867" s="99">
        <v>1</v>
      </c>
      <c r="I867" s="99"/>
      <c r="J867" s="99"/>
    </row>
    <row r="868" spans="1:10" s="92" customFormat="1" ht="19.5" customHeight="1" x14ac:dyDescent="0.25">
      <c r="A868" s="140">
        <f t="shared" si="53"/>
        <v>3</v>
      </c>
      <c r="B868" s="226"/>
      <c r="C868" s="226"/>
      <c r="D868" s="218"/>
      <c r="E868" s="99" t="s">
        <v>1613</v>
      </c>
      <c r="F868" s="99">
        <v>1</v>
      </c>
      <c r="G868" s="99"/>
      <c r="H868" s="99">
        <v>1</v>
      </c>
      <c r="I868" s="99"/>
      <c r="J868" s="99"/>
    </row>
    <row r="869" spans="1:10" s="92" customFormat="1" ht="19.5" customHeight="1" x14ac:dyDescent="0.25">
      <c r="A869" s="140">
        <f t="shared" si="53"/>
        <v>4</v>
      </c>
      <c r="B869" s="226"/>
      <c r="C869" s="226"/>
      <c r="D869" s="217" t="s">
        <v>271</v>
      </c>
      <c r="E869" s="99" t="s">
        <v>272</v>
      </c>
      <c r="F869" s="99">
        <v>1</v>
      </c>
      <c r="G869" s="99"/>
      <c r="H869" s="99">
        <v>1</v>
      </c>
      <c r="I869" s="99"/>
      <c r="J869" s="99"/>
    </row>
    <row r="870" spans="1:10" s="92" customFormat="1" ht="19.5" customHeight="1" x14ac:dyDescent="0.25">
      <c r="A870" s="140">
        <f t="shared" si="53"/>
        <v>5</v>
      </c>
      <c r="B870" s="226"/>
      <c r="C870" s="218"/>
      <c r="D870" s="218"/>
      <c r="E870" s="99" t="s">
        <v>273</v>
      </c>
      <c r="F870" s="99">
        <v>1</v>
      </c>
      <c r="G870" s="99"/>
      <c r="H870" s="99">
        <v>1</v>
      </c>
      <c r="I870" s="99"/>
      <c r="J870" s="99"/>
    </row>
    <row r="871" spans="1:10" s="92" customFormat="1" ht="19.5" customHeight="1" x14ac:dyDescent="0.25">
      <c r="A871" s="140"/>
      <c r="B871" s="226"/>
      <c r="C871" s="94" t="s">
        <v>63</v>
      </c>
      <c r="D871" s="94">
        <v>3</v>
      </c>
      <c r="E871" s="94">
        <f>+F871</f>
        <v>5</v>
      </c>
      <c r="F871" s="94">
        <f>SUM(F866:F870)</f>
        <v>5</v>
      </c>
      <c r="G871" s="94">
        <f>SUM(G866:G870)</f>
        <v>0</v>
      </c>
      <c r="H871" s="94">
        <f>SUM(H866:H870)</f>
        <v>5</v>
      </c>
      <c r="I871" s="99"/>
      <c r="J871" s="99"/>
    </row>
    <row r="872" spans="1:10" s="92" customFormat="1" ht="19.5" customHeight="1" x14ac:dyDescent="0.25">
      <c r="A872" s="140">
        <f t="shared" si="53"/>
        <v>1</v>
      </c>
      <c r="B872" s="226"/>
      <c r="C872" s="217" t="s">
        <v>274</v>
      </c>
      <c r="D872" s="121" t="s">
        <v>275</v>
      </c>
      <c r="E872" s="99" t="s">
        <v>276</v>
      </c>
      <c r="F872" s="99">
        <v>1</v>
      </c>
      <c r="G872" s="99"/>
      <c r="H872" s="99">
        <v>1</v>
      </c>
      <c r="I872" s="99"/>
      <c r="J872" s="99"/>
    </row>
    <row r="873" spans="1:10" s="92" customFormat="1" ht="19.5" customHeight="1" x14ac:dyDescent="0.25">
      <c r="A873" s="140">
        <f t="shared" si="53"/>
        <v>2</v>
      </c>
      <c r="B873" s="226"/>
      <c r="C873" s="226"/>
      <c r="D873" s="121" t="s">
        <v>112</v>
      </c>
      <c r="E873" s="99" t="s">
        <v>278</v>
      </c>
      <c r="F873" s="99">
        <v>1</v>
      </c>
      <c r="G873" s="99"/>
      <c r="H873" s="99">
        <v>1</v>
      </c>
      <c r="I873" s="99"/>
      <c r="J873" s="99"/>
    </row>
    <row r="874" spans="1:10" s="92" customFormat="1" ht="19.5" customHeight="1" x14ac:dyDescent="0.25">
      <c r="A874" s="140">
        <f t="shared" si="53"/>
        <v>3</v>
      </c>
      <c r="B874" s="226"/>
      <c r="C874" s="226"/>
      <c r="D874" s="121" t="s">
        <v>65</v>
      </c>
      <c r="E874" s="99" t="s">
        <v>277</v>
      </c>
      <c r="F874" s="99">
        <v>1</v>
      </c>
      <c r="G874" s="99"/>
      <c r="H874" s="99">
        <v>1</v>
      </c>
      <c r="I874" s="99"/>
      <c r="J874" s="99"/>
    </row>
    <row r="875" spans="1:10" s="92" customFormat="1" ht="19.5" customHeight="1" x14ac:dyDescent="0.25">
      <c r="A875" s="140">
        <f t="shared" si="53"/>
        <v>4</v>
      </c>
      <c r="B875" s="226"/>
      <c r="C875" s="226"/>
      <c r="D875" s="121" t="s">
        <v>279</v>
      </c>
      <c r="E875" s="99" t="s">
        <v>280</v>
      </c>
      <c r="F875" s="99">
        <v>1</v>
      </c>
      <c r="G875" s="99"/>
      <c r="H875" s="99">
        <v>1</v>
      </c>
      <c r="I875" s="99"/>
      <c r="J875" s="99"/>
    </row>
    <row r="876" spans="1:10" s="92" customFormat="1" ht="19.5" customHeight="1" x14ac:dyDescent="0.25">
      <c r="A876" s="140">
        <f t="shared" si="53"/>
        <v>5</v>
      </c>
      <c r="B876" s="226"/>
      <c r="C876" s="226"/>
      <c r="D876" s="121" t="s">
        <v>281</v>
      </c>
      <c r="E876" s="99" t="s">
        <v>282</v>
      </c>
      <c r="F876" s="99">
        <v>1</v>
      </c>
      <c r="G876" s="99"/>
      <c r="H876" s="99">
        <v>1</v>
      </c>
      <c r="I876" s="99"/>
      <c r="J876" s="99"/>
    </row>
    <row r="877" spans="1:10" s="92" customFormat="1" ht="19.5" customHeight="1" x14ac:dyDescent="0.25">
      <c r="A877" s="140">
        <f t="shared" si="53"/>
        <v>6</v>
      </c>
      <c r="B877" s="226"/>
      <c r="C877" s="226"/>
      <c r="D877" s="121" t="s">
        <v>283</v>
      </c>
      <c r="E877" s="99" t="s">
        <v>284</v>
      </c>
      <c r="F877" s="99">
        <v>1</v>
      </c>
      <c r="G877" s="99"/>
      <c r="H877" s="99">
        <v>1</v>
      </c>
      <c r="I877" s="99"/>
      <c r="J877" s="99"/>
    </row>
    <row r="878" spans="1:10" s="92" customFormat="1" ht="19.5" customHeight="1" x14ac:dyDescent="0.25">
      <c r="A878" s="140">
        <f t="shared" si="53"/>
        <v>7</v>
      </c>
      <c r="B878" s="226"/>
      <c r="C878" s="218"/>
      <c r="D878" s="121" t="s">
        <v>285</v>
      </c>
      <c r="E878" s="99" t="s">
        <v>286</v>
      </c>
      <c r="F878" s="99">
        <v>1</v>
      </c>
      <c r="G878" s="99"/>
      <c r="H878" s="99">
        <v>1</v>
      </c>
      <c r="I878" s="99"/>
      <c r="J878" s="99"/>
    </row>
    <row r="879" spans="1:10" s="92" customFormat="1" ht="19.5" customHeight="1" x14ac:dyDescent="0.25">
      <c r="A879" s="140"/>
      <c r="B879" s="226"/>
      <c r="C879" s="94" t="s">
        <v>63</v>
      </c>
      <c r="D879" s="94">
        <v>7</v>
      </c>
      <c r="E879" s="94">
        <f>+F879</f>
        <v>7</v>
      </c>
      <c r="F879" s="94">
        <f>SUM(F872:F878)</f>
        <v>7</v>
      </c>
      <c r="G879" s="94">
        <f>SUM(G872:G878)</f>
        <v>0</v>
      </c>
      <c r="H879" s="94">
        <f>SUM(H872:H878)</f>
        <v>7</v>
      </c>
      <c r="I879" s="99"/>
      <c r="J879" s="99"/>
    </row>
    <row r="880" spans="1:10" s="92" customFormat="1" ht="19.5" customHeight="1" x14ac:dyDescent="0.25">
      <c r="A880" s="140">
        <f t="shared" si="53"/>
        <v>1</v>
      </c>
      <c r="B880" s="226"/>
      <c r="C880" s="217" t="s">
        <v>308</v>
      </c>
      <c r="D880" s="99" t="s">
        <v>1615</v>
      </c>
      <c r="E880" s="99" t="s">
        <v>1614</v>
      </c>
      <c r="F880" s="99">
        <v>1</v>
      </c>
      <c r="G880" s="99"/>
      <c r="H880" s="99">
        <v>1</v>
      </c>
      <c r="I880" s="99"/>
      <c r="J880" s="99"/>
    </row>
    <row r="881" spans="1:10" s="92" customFormat="1" ht="19.5" customHeight="1" x14ac:dyDescent="0.25">
      <c r="A881" s="140">
        <f t="shared" si="53"/>
        <v>2</v>
      </c>
      <c r="B881" s="226"/>
      <c r="C881" s="226"/>
      <c r="D881" s="99" t="s">
        <v>271</v>
      </c>
      <c r="E881" s="99" t="s">
        <v>290</v>
      </c>
      <c r="F881" s="99">
        <v>1</v>
      </c>
      <c r="G881" s="99"/>
      <c r="H881" s="99">
        <v>1</v>
      </c>
      <c r="I881" s="99"/>
      <c r="J881" s="99"/>
    </row>
    <row r="882" spans="1:10" s="92" customFormat="1" ht="19.5" customHeight="1" x14ac:dyDescent="0.25">
      <c r="A882" s="140">
        <f t="shared" si="53"/>
        <v>3</v>
      </c>
      <c r="B882" s="226"/>
      <c r="C882" s="226"/>
      <c r="D882" s="217" t="s">
        <v>291</v>
      </c>
      <c r="E882" s="99" t="s">
        <v>293</v>
      </c>
      <c r="F882" s="99">
        <v>1</v>
      </c>
      <c r="G882" s="99"/>
      <c r="H882" s="99">
        <v>1</v>
      </c>
      <c r="I882" s="99"/>
      <c r="J882" s="99"/>
    </row>
    <row r="883" spans="1:10" s="92" customFormat="1" ht="19.5" customHeight="1" x14ac:dyDescent="0.25">
      <c r="A883" s="140">
        <f t="shared" si="53"/>
        <v>4</v>
      </c>
      <c r="B883" s="226"/>
      <c r="C883" s="226"/>
      <c r="D883" s="226"/>
      <c r="E883" s="99" t="s">
        <v>292</v>
      </c>
      <c r="F883" s="99">
        <v>1</v>
      </c>
      <c r="G883" s="99"/>
      <c r="H883" s="99">
        <v>1</v>
      </c>
      <c r="I883" s="99"/>
      <c r="J883" s="99"/>
    </row>
    <row r="884" spans="1:10" s="92" customFormat="1" ht="19.5" customHeight="1" x14ac:dyDescent="0.25">
      <c r="A884" s="140">
        <f t="shared" si="53"/>
        <v>5</v>
      </c>
      <c r="B884" s="226"/>
      <c r="C884" s="226"/>
      <c r="D884" s="218"/>
      <c r="E884" s="99" t="s">
        <v>294</v>
      </c>
      <c r="F884" s="99">
        <v>1</v>
      </c>
      <c r="G884" s="99"/>
      <c r="H884" s="99">
        <v>1</v>
      </c>
      <c r="I884" s="99"/>
      <c r="J884" s="99"/>
    </row>
    <row r="885" spans="1:10" s="92" customFormat="1" ht="19.5" customHeight="1" x14ac:dyDescent="0.25">
      <c r="A885" s="140">
        <f t="shared" si="53"/>
        <v>6</v>
      </c>
      <c r="B885" s="226"/>
      <c r="C885" s="226"/>
      <c r="D885" s="217" t="s">
        <v>295</v>
      </c>
      <c r="E885" s="99" t="s">
        <v>296</v>
      </c>
      <c r="F885" s="99">
        <v>1</v>
      </c>
      <c r="G885" s="99"/>
      <c r="H885" s="99">
        <v>1</v>
      </c>
      <c r="I885" s="99"/>
      <c r="J885" s="99"/>
    </row>
    <row r="886" spans="1:10" s="92" customFormat="1" ht="19.5" customHeight="1" x14ac:dyDescent="0.25">
      <c r="A886" s="140">
        <f t="shared" si="53"/>
        <v>7</v>
      </c>
      <c r="B886" s="226"/>
      <c r="C886" s="226"/>
      <c r="D886" s="218"/>
      <c r="E886" s="99" t="s">
        <v>297</v>
      </c>
      <c r="F886" s="99">
        <v>1</v>
      </c>
      <c r="G886" s="99"/>
      <c r="H886" s="99">
        <v>1</v>
      </c>
      <c r="I886" s="99"/>
      <c r="J886" s="99"/>
    </row>
    <row r="887" spans="1:10" s="92" customFormat="1" ht="19.5" customHeight="1" x14ac:dyDescent="0.25">
      <c r="A887" s="140">
        <f t="shared" si="53"/>
        <v>8</v>
      </c>
      <c r="B887" s="226"/>
      <c r="C887" s="226"/>
      <c r="D887" s="217" t="s">
        <v>1619</v>
      </c>
      <c r="E887" s="99" t="s">
        <v>1616</v>
      </c>
      <c r="F887" s="99">
        <v>1</v>
      </c>
      <c r="G887" s="99"/>
      <c r="H887" s="99">
        <v>1</v>
      </c>
      <c r="I887" s="99"/>
      <c r="J887" s="99"/>
    </row>
    <row r="888" spans="1:10" s="92" customFormat="1" ht="19.5" customHeight="1" x14ac:dyDescent="0.25">
      <c r="A888" s="140">
        <f t="shared" si="53"/>
        <v>9</v>
      </c>
      <c r="B888" s="226"/>
      <c r="C888" s="226"/>
      <c r="D888" s="218"/>
      <c r="E888" s="99" t="s">
        <v>1617</v>
      </c>
      <c r="F888" s="99">
        <v>1</v>
      </c>
      <c r="G888" s="99"/>
      <c r="H888" s="99">
        <v>1</v>
      </c>
      <c r="I888" s="99"/>
      <c r="J888" s="99"/>
    </row>
    <row r="889" spans="1:10" s="92" customFormat="1" ht="19.5" customHeight="1" x14ac:dyDescent="0.25">
      <c r="A889" s="140">
        <f t="shared" si="53"/>
        <v>10</v>
      </c>
      <c r="B889" s="226"/>
      <c r="C889" s="226"/>
      <c r="D889" s="99" t="s">
        <v>1620</v>
      </c>
      <c r="E889" s="99" t="s">
        <v>1618</v>
      </c>
      <c r="F889" s="99">
        <v>1</v>
      </c>
      <c r="G889" s="99"/>
      <c r="H889" s="99">
        <v>1</v>
      </c>
      <c r="I889" s="99"/>
      <c r="J889" s="99"/>
    </row>
    <row r="890" spans="1:10" s="92" customFormat="1" ht="19.5" customHeight="1" x14ac:dyDescent="0.25">
      <c r="A890" s="140">
        <f t="shared" si="53"/>
        <v>11</v>
      </c>
      <c r="B890" s="226"/>
      <c r="C890" s="226"/>
      <c r="D890" s="99" t="s">
        <v>1621</v>
      </c>
      <c r="E890" s="99" t="s">
        <v>304</v>
      </c>
      <c r="F890" s="99">
        <v>1</v>
      </c>
      <c r="G890" s="99"/>
      <c r="H890" s="99">
        <v>1</v>
      </c>
      <c r="I890" s="99"/>
      <c r="J890" s="99"/>
    </row>
    <row r="891" spans="1:10" s="92" customFormat="1" ht="19.5" customHeight="1" x14ac:dyDescent="0.25">
      <c r="A891" s="140">
        <f t="shared" si="53"/>
        <v>12</v>
      </c>
      <c r="B891" s="226"/>
      <c r="C891" s="226"/>
      <c r="D891" s="217" t="s">
        <v>1622</v>
      </c>
      <c r="E891" s="99" t="s">
        <v>306</v>
      </c>
      <c r="F891" s="99">
        <v>1</v>
      </c>
      <c r="G891" s="99"/>
      <c r="H891" s="99">
        <v>1</v>
      </c>
      <c r="I891" s="99"/>
      <c r="J891" s="99"/>
    </row>
    <row r="892" spans="1:10" s="92" customFormat="1" ht="19.5" customHeight="1" x14ac:dyDescent="0.25">
      <c r="A892" s="140">
        <f t="shared" si="53"/>
        <v>13</v>
      </c>
      <c r="B892" s="226"/>
      <c r="C892" s="218"/>
      <c r="D892" s="218"/>
      <c r="E892" s="99" t="s">
        <v>307</v>
      </c>
      <c r="F892" s="99">
        <v>1</v>
      </c>
      <c r="G892" s="99"/>
      <c r="H892" s="99">
        <v>1</v>
      </c>
      <c r="I892" s="99"/>
      <c r="J892" s="99"/>
    </row>
    <row r="893" spans="1:10" s="92" customFormat="1" ht="19.5" customHeight="1" x14ac:dyDescent="0.25">
      <c r="A893" s="140"/>
      <c r="B893" s="226"/>
      <c r="C893" s="94" t="s">
        <v>63</v>
      </c>
      <c r="D893" s="94">
        <v>8</v>
      </c>
      <c r="E893" s="94">
        <v>3</v>
      </c>
      <c r="F893" s="94">
        <f>SUM(F880:F892)</f>
        <v>13</v>
      </c>
      <c r="G893" s="94">
        <f>SUM(G880:G892)</f>
        <v>0</v>
      </c>
      <c r="H893" s="94">
        <f>SUM(H880:H892)</f>
        <v>13</v>
      </c>
      <c r="I893" s="99"/>
      <c r="J893" s="99"/>
    </row>
    <row r="894" spans="1:10" s="92" customFormat="1" ht="19.5" customHeight="1" x14ac:dyDescent="0.25">
      <c r="A894" s="140"/>
      <c r="B894" s="218"/>
      <c r="C894" s="94" t="s">
        <v>222</v>
      </c>
      <c r="D894" s="94">
        <f>+D893+D879+D871</f>
        <v>18</v>
      </c>
      <c r="E894" s="94">
        <f>+E893+E879+E871</f>
        <v>15</v>
      </c>
      <c r="F894" s="94">
        <f>+F893+F879+F871</f>
        <v>25</v>
      </c>
      <c r="G894" s="94">
        <f>+G893+G879+G871</f>
        <v>0</v>
      </c>
      <c r="H894" s="94">
        <f>+H893+H879+H871</f>
        <v>25</v>
      </c>
      <c r="I894" s="99"/>
      <c r="J894" s="99"/>
    </row>
    <row r="895" spans="1:10" s="92" customFormat="1" ht="15.75" x14ac:dyDescent="0.25">
      <c r="A895" s="140">
        <f t="shared" si="53"/>
        <v>1</v>
      </c>
      <c r="B895" s="126"/>
      <c r="C895" s="126" t="s">
        <v>1389</v>
      </c>
      <c r="D895" s="125" t="s">
        <v>1390</v>
      </c>
      <c r="E895" s="125" t="s">
        <v>1391</v>
      </c>
      <c r="F895" s="125">
        <v>1</v>
      </c>
      <c r="G895" s="125"/>
      <c r="H895" s="125">
        <v>1</v>
      </c>
      <c r="I895" s="125"/>
      <c r="J895" s="125"/>
    </row>
    <row r="896" spans="1:10" s="92" customFormat="1" ht="15.75" x14ac:dyDescent="0.25">
      <c r="A896" s="140">
        <f t="shared" si="53"/>
        <v>2</v>
      </c>
      <c r="B896" s="127"/>
      <c r="C896" s="127"/>
      <c r="D896" s="125" t="s">
        <v>1392</v>
      </c>
      <c r="E896" s="125" t="s">
        <v>1393</v>
      </c>
      <c r="F896" s="125">
        <v>1</v>
      </c>
      <c r="G896" s="125"/>
      <c r="H896" s="125">
        <v>1</v>
      </c>
      <c r="I896" s="125"/>
      <c r="J896" s="125"/>
    </row>
    <row r="897" spans="1:10" s="92" customFormat="1" ht="15.75" customHeight="1" x14ac:dyDescent="0.25">
      <c r="A897" s="140">
        <f t="shared" si="53"/>
        <v>3</v>
      </c>
      <c r="B897" s="281" t="s">
        <v>1388</v>
      </c>
      <c r="C897" s="127"/>
      <c r="D897" s="125" t="s">
        <v>1394</v>
      </c>
      <c r="E897" s="125" t="s">
        <v>1395</v>
      </c>
      <c r="F897" s="125">
        <v>1</v>
      </c>
      <c r="G897" s="125"/>
      <c r="H897" s="125">
        <v>1</v>
      </c>
      <c r="I897" s="125"/>
      <c r="J897" s="125"/>
    </row>
    <row r="898" spans="1:10" s="92" customFormat="1" ht="31.5" x14ac:dyDescent="0.25">
      <c r="A898" s="140">
        <f t="shared" si="53"/>
        <v>4</v>
      </c>
      <c r="B898" s="281"/>
      <c r="C898" s="128"/>
      <c r="D898" s="125" t="s">
        <v>1396</v>
      </c>
      <c r="E898" s="125" t="s">
        <v>1397</v>
      </c>
      <c r="F898" s="125">
        <v>1</v>
      </c>
      <c r="G898" s="125"/>
      <c r="H898" s="125"/>
      <c r="I898" s="125">
        <v>1</v>
      </c>
      <c r="J898" s="125"/>
    </row>
    <row r="899" spans="1:10" s="92" customFormat="1" ht="15.75" x14ac:dyDescent="0.25">
      <c r="A899" s="140"/>
      <c r="B899" s="281"/>
      <c r="C899" s="94" t="s">
        <v>63</v>
      </c>
      <c r="D899" s="129">
        <v>4</v>
      </c>
      <c r="E899" s="129">
        <v>4</v>
      </c>
      <c r="F899" s="129">
        <f>SUM(F895:F898)</f>
        <v>4</v>
      </c>
      <c r="G899" s="129">
        <f>SUM(G895:G898)</f>
        <v>0</v>
      </c>
      <c r="H899" s="129">
        <f>SUM(H895:H898)</f>
        <v>3</v>
      </c>
      <c r="I899" s="129">
        <f>SUM(I895:I898)</f>
        <v>1</v>
      </c>
      <c r="J899" s="129"/>
    </row>
    <row r="900" spans="1:10" s="92" customFormat="1" ht="31.5" x14ac:dyDescent="0.25">
      <c r="A900" s="140">
        <f t="shared" si="53"/>
        <v>1</v>
      </c>
      <c r="B900" s="281"/>
      <c r="C900" s="126" t="s">
        <v>1398</v>
      </c>
      <c r="D900" s="125" t="s">
        <v>175</v>
      </c>
      <c r="E900" s="125" t="s">
        <v>1399</v>
      </c>
      <c r="F900" s="125">
        <v>1</v>
      </c>
      <c r="G900" s="125"/>
      <c r="H900" s="125">
        <v>1</v>
      </c>
      <c r="I900" s="125"/>
      <c r="J900" s="125"/>
    </row>
    <row r="901" spans="1:10" s="92" customFormat="1" ht="15.75" x14ac:dyDescent="0.25">
      <c r="A901" s="140"/>
      <c r="B901" s="281"/>
      <c r="C901" s="94" t="s">
        <v>63</v>
      </c>
      <c r="D901" s="129">
        <v>1</v>
      </c>
      <c r="E901" s="129">
        <v>1</v>
      </c>
      <c r="F901" s="129">
        <f>SUM(F900:F900)</f>
        <v>1</v>
      </c>
      <c r="G901" s="129">
        <f>SUM(G900:G900)</f>
        <v>0</v>
      </c>
      <c r="H901" s="129">
        <f>SUM(H900:H900)</f>
        <v>1</v>
      </c>
      <c r="I901" s="129">
        <f>SUM(I900:I900)</f>
        <v>0</v>
      </c>
      <c r="J901" s="129"/>
    </row>
    <row r="902" spans="1:10" s="92" customFormat="1" ht="31.5" x14ac:dyDescent="0.25">
      <c r="A902" s="140">
        <f t="shared" si="53"/>
        <v>1</v>
      </c>
      <c r="B902" s="281"/>
      <c r="C902" s="228" t="s">
        <v>1400</v>
      </c>
      <c r="D902" s="125" t="s">
        <v>1401</v>
      </c>
      <c r="E902" s="125" t="s">
        <v>1402</v>
      </c>
      <c r="F902" s="125">
        <v>1</v>
      </c>
      <c r="G902" s="125"/>
      <c r="H902" s="125">
        <v>1</v>
      </c>
      <c r="I902" s="125"/>
      <c r="J902" s="125"/>
    </row>
    <row r="903" spans="1:10" s="92" customFormat="1" ht="31.5" x14ac:dyDescent="0.25">
      <c r="A903" s="140">
        <f t="shared" si="53"/>
        <v>2</v>
      </c>
      <c r="B903" s="281"/>
      <c r="C903" s="230"/>
      <c r="D903" s="125" t="s">
        <v>1403</v>
      </c>
      <c r="E903" s="125" t="s">
        <v>1404</v>
      </c>
      <c r="F903" s="125">
        <v>1</v>
      </c>
      <c r="G903" s="125"/>
      <c r="H903" s="125">
        <v>1</v>
      </c>
      <c r="I903" s="125"/>
      <c r="J903" s="125"/>
    </row>
    <row r="904" spans="1:10" s="92" customFormat="1" ht="15.75" x14ac:dyDescent="0.25">
      <c r="A904" s="140"/>
      <c r="B904" s="281"/>
      <c r="C904" s="94" t="s">
        <v>63</v>
      </c>
      <c r="D904" s="129">
        <v>2</v>
      </c>
      <c r="E904" s="129">
        <v>2</v>
      </c>
      <c r="F904" s="129">
        <f>SUM(F902:F903)</f>
        <v>2</v>
      </c>
      <c r="G904" s="129">
        <f>SUM(G902:G903)</f>
        <v>0</v>
      </c>
      <c r="H904" s="129">
        <f>SUM(H902:H903)</f>
        <v>2</v>
      </c>
      <c r="I904" s="129">
        <f>SUM(I902:I903)</f>
        <v>0</v>
      </c>
      <c r="J904" s="129"/>
    </row>
    <row r="905" spans="1:10" s="92" customFormat="1" ht="31.5" x14ac:dyDescent="0.25">
      <c r="A905" s="140">
        <f t="shared" si="53"/>
        <v>1</v>
      </c>
      <c r="B905" s="281"/>
      <c r="C905" s="125" t="s">
        <v>22</v>
      </c>
      <c r="D905" s="125" t="s">
        <v>81</v>
      </c>
      <c r="E905" s="125" t="s">
        <v>1405</v>
      </c>
      <c r="F905" s="125">
        <v>1</v>
      </c>
      <c r="G905" s="125"/>
      <c r="H905" s="125">
        <v>1</v>
      </c>
      <c r="I905" s="125"/>
      <c r="J905" s="125"/>
    </row>
    <row r="906" spans="1:10" s="92" customFormat="1" ht="15.75" x14ac:dyDescent="0.25">
      <c r="A906" s="140"/>
      <c r="B906" s="281"/>
      <c r="C906" s="94" t="s">
        <v>63</v>
      </c>
      <c r="D906" s="129">
        <v>1</v>
      </c>
      <c r="E906" s="129">
        <v>1</v>
      </c>
      <c r="F906" s="129">
        <f>SUM(F905)</f>
        <v>1</v>
      </c>
      <c r="G906" s="129">
        <f>SUM(G905)</f>
        <v>0</v>
      </c>
      <c r="H906" s="129">
        <f>SUM(H905)</f>
        <v>1</v>
      </c>
      <c r="I906" s="129">
        <f>SUM(I905)</f>
        <v>0</v>
      </c>
      <c r="J906" s="129"/>
    </row>
    <row r="907" spans="1:10" s="92" customFormat="1" ht="15.75" x14ac:dyDescent="0.25">
      <c r="A907" s="140">
        <f t="shared" si="53"/>
        <v>1</v>
      </c>
      <c r="B907" s="281"/>
      <c r="C907" s="228" t="s">
        <v>1406</v>
      </c>
      <c r="D907" s="125" t="s">
        <v>1407</v>
      </c>
      <c r="E907" s="125" t="s">
        <v>1408</v>
      </c>
      <c r="F907" s="125">
        <v>1</v>
      </c>
      <c r="G907" s="125"/>
      <c r="H907" s="125">
        <v>1</v>
      </c>
      <c r="I907" s="125"/>
      <c r="J907" s="125"/>
    </row>
    <row r="908" spans="1:10" s="92" customFormat="1" ht="31.5" x14ac:dyDescent="0.25">
      <c r="A908" s="140">
        <f t="shared" si="53"/>
        <v>2</v>
      </c>
      <c r="B908" s="281"/>
      <c r="C908" s="229"/>
      <c r="D908" s="125" t="s">
        <v>1409</v>
      </c>
      <c r="E908" s="125" t="s">
        <v>1410</v>
      </c>
      <c r="F908" s="125">
        <v>1</v>
      </c>
      <c r="G908" s="125"/>
      <c r="H908" s="125">
        <v>1</v>
      </c>
      <c r="I908" s="125"/>
      <c r="J908" s="125"/>
    </row>
    <row r="909" spans="1:10" s="92" customFormat="1" ht="31.5" x14ac:dyDescent="0.25">
      <c r="A909" s="140">
        <f t="shared" ref="A909:A972" si="58">+A908+1</f>
        <v>3</v>
      </c>
      <c r="B909" s="281"/>
      <c r="C909" s="230"/>
      <c r="D909" s="125" t="s">
        <v>1401</v>
      </c>
      <c r="E909" s="125" t="s">
        <v>1411</v>
      </c>
      <c r="F909" s="125">
        <v>1</v>
      </c>
      <c r="G909" s="125"/>
      <c r="H909" s="125">
        <v>1</v>
      </c>
      <c r="I909" s="125"/>
      <c r="J909" s="125"/>
    </row>
    <row r="910" spans="1:10" s="92" customFormat="1" ht="15.75" x14ac:dyDescent="0.25">
      <c r="A910" s="140"/>
      <c r="B910" s="281"/>
      <c r="C910" s="94" t="s">
        <v>63</v>
      </c>
      <c r="D910" s="129">
        <v>3</v>
      </c>
      <c r="E910" s="129">
        <v>3</v>
      </c>
      <c r="F910" s="129">
        <f>SUM(F907:F909)</f>
        <v>3</v>
      </c>
      <c r="G910" s="129">
        <f>SUM(G907:G909)</f>
        <v>0</v>
      </c>
      <c r="H910" s="129">
        <f>SUM(H907:H909)</f>
        <v>3</v>
      </c>
      <c r="I910" s="129">
        <f>SUM(I907:I909)</f>
        <v>0</v>
      </c>
      <c r="J910" s="129"/>
    </row>
    <row r="911" spans="1:10" s="92" customFormat="1" ht="31.5" x14ac:dyDescent="0.25">
      <c r="A911" s="140">
        <f t="shared" si="58"/>
        <v>1</v>
      </c>
      <c r="B911" s="281"/>
      <c r="C911" s="228" t="s">
        <v>1412</v>
      </c>
      <c r="D911" s="228" t="s">
        <v>1413</v>
      </c>
      <c r="E911" s="125" t="s">
        <v>1414</v>
      </c>
      <c r="F911" s="125">
        <v>1</v>
      </c>
      <c r="G911" s="125"/>
      <c r="H911" s="125"/>
      <c r="I911" s="125">
        <v>1</v>
      </c>
      <c r="J911" s="125"/>
    </row>
    <row r="912" spans="1:10" s="92" customFormat="1" ht="15.75" x14ac:dyDescent="0.25">
      <c r="A912" s="140">
        <f t="shared" si="58"/>
        <v>2</v>
      </c>
      <c r="B912" s="281"/>
      <c r="C912" s="229"/>
      <c r="D912" s="229"/>
      <c r="E912" s="125" t="s">
        <v>1415</v>
      </c>
      <c r="F912" s="125">
        <v>1</v>
      </c>
      <c r="G912" s="125"/>
      <c r="H912" s="125"/>
      <c r="I912" s="125">
        <v>1</v>
      </c>
      <c r="J912" s="125"/>
    </row>
    <row r="913" spans="1:10" s="92" customFormat="1" ht="15.75" x14ac:dyDescent="0.25">
      <c r="A913" s="140">
        <f t="shared" si="58"/>
        <v>3</v>
      </c>
      <c r="B913" s="281"/>
      <c r="C913" s="230"/>
      <c r="D913" s="230"/>
      <c r="E913" s="125" t="s">
        <v>1416</v>
      </c>
      <c r="F913" s="125">
        <v>1</v>
      </c>
      <c r="G913" s="125"/>
      <c r="H913" s="125"/>
      <c r="I913" s="125">
        <v>1</v>
      </c>
      <c r="J913" s="125"/>
    </row>
    <row r="914" spans="1:10" s="92" customFormat="1" ht="15.75" x14ac:dyDescent="0.25">
      <c r="A914" s="140"/>
      <c r="B914" s="281"/>
      <c r="C914" s="94" t="s">
        <v>63</v>
      </c>
      <c r="D914" s="129">
        <v>1</v>
      </c>
      <c r="E914" s="129">
        <v>3</v>
      </c>
      <c r="F914" s="129">
        <f>SUM(F911:F913)</f>
        <v>3</v>
      </c>
      <c r="G914" s="129">
        <f>SUM(G911:G913)</f>
        <v>0</v>
      </c>
      <c r="H914" s="129">
        <f>SUM(H911:H913)</f>
        <v>0</v>
      </c>
      <c r="I914" s="129">
        <f>SUM(I911:I913)</f>
        <v>3</v>
      </c>
      <c r="J914" s="129"/>
    </row>
    <row r="915" spans="1:10" s="92" customFormat="1" ht="15.75" customHeight="1" x14ac:dyDescent="0.25">
      <c r="A915" s="140"/>
      <c r="B915" s="282"/>
      <c r="C915" s="130" t="s">
        <v>1417</v>
      </c>
      <c r="D915" s="129">
        <f>+D914+D910+D906+D904+D901+D899</f>
        <v>12</v>
      </c>
      <c r="E915" s="129">
        <f t="shared" ref="E915:I915" si="59">+E914+E910+E906+E904+E901+E899</f>
        <v>14</v>
      </c>
      <c r="F915" s="129">
        <f t="shared" si="59"/>
        <v>14</v>
      </c>
      <c r="G915" s="129">
        <f t="shared" si="59"/>
        <v>0</v>
      </c>
      <c r="H915" s="129">
        <f t="shared" si="59"/>
        <v>10</v>
      </c>
      <c r="I915" s="129">
        <f t="shared" si="59"/>
        <v>4</v>
      </c>
      <c r="J915" s="129"/>
    </row>
    <row r="916" spans="1:10" s="92" customFormat="1" ht="19.5" customHeight="1" x14ac:dyDescent="0.25">
      <c r="A916" s="140">
        <f t="shared" si="58"/>
        <v>1</v>
      </c>
      <c r="B916" s="217" t="s">
        <v>1418</v>
      </c>
      <c r="C916" s="99" t="s">
        <v>1419</v>
      </c>
      <c r="D916" s="99" t="s">
        <v>1420</v>
      </c>
      <c r="E916" s="134" t="s">
        <v>1421</v>
      </c>
      <c r="F916" s="99">
        <v>1</v>
      </c>
      <c r="G916" s="99"/>
      <c r="H916" s="99">
        <v>1</v>
      </c>
      <c r="I916" s="124"/>
      <c r="J916" s="124"/>
    </row>
    <row r="917" spans="1:10" s="92" customFormat="1" ht="19.5" customHeight="1" x14ac:dyDescent="0.25">
      <c r="A917" s="140"/>
      <c r="B917" s="226"/>
      <c r="C917" s="94" t="s">
        <v>63</v>
      </c>
      <c r="D917" s="94">
        <v>1</v>
      </c>
      <c r="E917" s="94">
        <v>1</v>
      </c>
      <c r="F917" s="94">
        <f>SUM(F916:F916)</f>
        <v>1</v>
      </c>
      <c r="G917" s="94">
        <f>SUM(G916:G916)</f>
        <v>0</v>
      </c>
      <c r="H917" s="94">
        <f>SUM(H916:H916)</f>
        <v>1</v>
      </c>
      <c r="I917" s="124"/>
      <c r="J917" s="124"/>
    </row>
    <row r="918" spans="1:10" s="92" customFormat="1" ht="19.5" customHeight="1" x14ac:dyDescent="0.25">
      <c r="A918" s="140">
        <f t="shared" si="58"/>
        <v>1</v>
      </c>
      <c r="B918" s="226"/>
      <c r="C918" s="217" t="s">
        <v>1422</v>
      </c>
      <c r="D918" s="99" t="s">
        <v>1423</v>
      </c>
      <c r="E918" s="99" t="s">
        <v>1424</v>
      </c>
      <c r="F918" s="99">
        <v>1</v>
      </c>
      <c r="G918" s="99"/>
      <c r="H918" s="99">
        <v>1</v>
      </c>
      <c r="I918" s="124"/>
      <c r="J918" s="124"/>
    </row>
    <row r="919" spans="1:10" s="92" customFormat="1" ht="19.5" customHeight="1" x14ac:dyDescent="0.25">
      <c r="A919" s="140">
        <f t="shared" si="58"/>
        <v>2</v>
      </c>
      <c r="B919" s="226"/>
      <c r="C919" s="226"/>
      <c r="D919" s="99" t="s">
        <v>1426</v>
      </c>
      <c r="E919" s="99" t="s">
        <v>1427</v>
      </c>
      <c r="F919" s="99">
        <v>1</v>
      </c>
      <c r="G919" s="99"/>
      <c r="H919" s="99">
        <v>1</v>
      </c>
      <c r="I919" s="124"/>
      <c r="J919" s="124"/>
    </row>
    <row r="920" spans="1:10" s="92" customFormat="1" ht="19.5" customHeight="1" x14ac:dyDescent="0.25">
      <c r="A920" s="140">
        <f t="shared" si="58"/>
        <v>3</v>
      </c>
      <c r="B920" s="226"/>
      <c r="C920" s="226"/>
      <c r="D920" s="99" t="s">
        <v>1428</v>
      </c>
      <c r="E920" s="134" t="s">
        <v>1429</v>
      </c>
      <c r="F920" s="99">
        <v>1</v>
      </c>
      <c r="G920" s="99"/>
      <c r="H920" s="99">
        <v>1</v>
      </c>
      <c r="I920" s="124"/>
      <c r="J920" s="124"/>
    </row>
    <row r="921" spans="1:10" s="92" customFormat="1" ht="19.5" customHeight="1" x14ac:dyDescent="0.25">
      <c r="A921" s="140">
        <f t="shared" si="58"/>
        <v>4</v>
      </c>
      <c r="B921" s="226"/>
      <c r="C921" s="226"/>
      <c r="D921" s="99" t="s">
        <v>1430</v>
      </c>
      <c r="E921" s="134" t="s">
        <v>1431</v>
      </c>
      <c r="F921" s="99">
        <v>1</v>
      </c>
      <c r="G921" s="99"/>
      <c r="H921" s="99">
        <v>1</v>
      </c>
      <c r="I921" s="124"/>
      <c r="J921" s="124"/>
    </row>
    <row r="922" spans="1:10" s="92" customFormat="1" ht="19.5" customHeight="1" x14ac:dyDescent="0.25">
      <c r="A922" s="140">
        <f t="shared" si="58"/>
        <v>5</v>
      </c>
      <c r="B922" s="226"/>
      <c r="C922" s="226"/>
      <c r="D922" s="99" t="s">
        <v>1425</v>
      </c>
      <c r="E922" s="99" t="s">
        <v>1432</v>
      </c>
      <c r="F922" s="99">
        <v>1</v>
      </c>
      <c r="G922" s="99"/>
      <c r="H922" s="99">
        <v>1</v>
      </c>
      <c r="I922" s="124"/>
      <c r="J922" s="124"/>
    </row>
    <row r="923" spans="1:10" s="92" customFormat="1" ht="19.5" customHeight="1" x14ac:dyDescent="0.25">
      <c r="A923" s="140">
        <f t="shared" si="58"/>
        <v>6</v>
      </c>
      <c r="B923" s="226"/>
      <c r="C923" s="226"/>
      <c r="D923" s="99" t="s">
        <v>1433</v>
      </c>
      <c r="E923" s="99" t="s">
        <v>1434</v>
      </c>
      <c r="F923" s="99">
        <v>1</v>
      </c>
      <c r="G923" s="99"/>
      <c r="H923" s="99">
        <v>1</v>
      </c>
      <c r="I923" s="124"/>
      <c r="J923" s="124"/>
    </row>
    <row r="924" spans="1:10" s="92" customFormat="1" ht="19.5" customHeight="1" x14ac:dyDescent="0.25">
      <c r="A924" s="140">
        <f t="shared" si="58"/>
        <v>7</v>
      </c>
      <c r="B924" s="226"/>
      <c r="C924" s="218"/>
      <c r="D924" s="99" t="s">
        <v>1433</v>
      </c>
      <c r="E924" s="99" t="s">
        <v>1435</v>
      </c>
      <c r="F924" s="94">
        <v>1</v>
      </c>
      <c r="G924" s="94"/>
      <c r="H924" s="94">
        <v>1</v>
      </c>
      <c r="I924" s="124"/>
      <c r="J924" s="124"/>
    </row>
    <row r="925" spans="1:10" s="92" customFormat="1" ht="19.5" customHeight="1" x14ac:dyDescent="0.25">
      <c r="A925" s="140"/>
      <c r="B925" s="226"/>
      <c r="C925" s="94" t="s">
        <v>63</v>
      </c>
      <c r="D925" s="94">
        <v>7</v>
      </c>
      <c r="E925" s="94">
        <v>7</v>
      </c>
      <c r="F925" s="94">
        <f>SUM(F918:F924)</f>
        <v>7</v>
      </c>
      <c r="G925" s="94">
        <f>SUM(G918:G924)</f>
        <v>0</v>
      </c>
      <c r="H925" s="94">
        <f>SUM(H918:H924)</f>
        <v>7</v>
      </c>
      <c r="I925" s="124"/>
      <c r="J925" s="124"/>
    </row>
    <row r="926" spans="1:10" s="92" customFormat="1" ht="19.5" customHeight="1" x14ac:dyDescent="0.25">
      <c r="A926" s="140">
        <f t="shared" si="58"/>
        <v>1</v>
      </c>
      <c r="B926" s="226"/>
      <c r="C926" s="217" t="s">
        <v>1436</v>
      </c>
      <c r="D926" s="135" t="s">
        <v>1437</v>
      </c>
      <c r="E926" s="135" t="s">
        <v>1438</v>
      </c>
      <c r="F926" s="99">
        <v>1</v>
      </c>
      <c r="G926" s="99"/>
      <c r="H926" s="99">
        <v>1</v>
      </c>
      <c r="I926" s="124"/>
      <c r="J926" s="124"/>
    </row>
    <row r="927" spans="1:10" s="92" customFormat="1" ht="19.5" customHeight="1" x14ac:dyDescent="0.25">
      <c r="A927" s="140">
        <f t="shared" si="58"/>
        <v>2</v>
      </c>
      <c r="B927" s="226"/>
      <c r="C927" s="226"/>
      <c r="D927" s="135" t="s">
        <v>1439</v>
      </c>
      <c r="E927" s="135" t="s">
        <v>1440</v>
      </c>
      <c r="F927" s="99">
        <v>1</v>
      </c>
      <c r="G927" s="99"/>
      <c r="H927" s="99">
        <v>1</v>
      </c>
      <c r="I927" s="124"/>
      <c r="J927" s="124"/>
    </row>
    <row r="928" spans="1:10" s="92" customFormat="1" ht="19.5" customHeight="1" x14ac:dyDescent="0.25">
      <c r="A928" s="140">
        <f t="shared" si="58"/>
        <v>3</v>
      </c>
      <c r="B928" s="226"/>
      <c r="C928" s="226"/>
      <c r="D928" s="135" t="s">
        <v>1441</v>
      </c>
      <c r="E928" s="135" t="s">
        <v>1442</v>
      </c>
      <c r="F928" s="99">
        <v>1</v>
      </c>
      <c r="G928" s="99"/>
      <c r="H928" s="99">
        <v>1</v>
      </c>
      <c r="I928" s="124"/>
      <c r="J928" s="124"/>
    </row>
    <row r="929" spans="1:10" s="92" customFormat="1" ht="19.5" customHeight="1" x14ac:dyDescent="0.25">
      <c r="A929" s="140">
        <f t="shared" si="58"/>
        <v>4</v>
      </c>
      <c r="B929" s="226"/>
      <c r="C929" s="226"/>
      <c r="D929" s="135" t="s">
        <v>1443</v>
      </c>
      <c r="E929" s="135" t="s">
        <v>1444</v>
      </c>
      <c r="F929" s="99">
        <v>1</v>
      </c>
      <c r="G929" s="99"/>
      <c r="H929" s="99">
        <v>1</v>
      </c>
      <c r="I929" s="124"/>
      <c r="J929" s="124"/>
    </row>
    <row r="930" spans="1:10" s="92" customFormat="1" ht="19.5" customHeight="1" x14ac:dyDescent="0.25">
      <c r="A930" s="140">
        <f t="shared" si="58"/>
        <v>5</v>
      </c>
      <c r="B930" s="226"/>
      <c r="C930" s="218"/>
      <c r="D930" s="135" t="s">
        <v>1445</v>
      </c>
      <c r="E930" s="135" t="s">
        <v>1446</v>
      </c>
      <c r="F930" s="94">
        <v>1</v>
      </c>
      <c r="G930" s="94"/>
      <c r="H930" s="94">
        <v>1</v>
      </c>
      <c r="I930" s="124"/>
      <c r="J930" s="124"/>
    </row>
    <row r="931" spans="1:10" s="92" customFormat="1" ht="19.5" customHeight="1" x14ac:dyDescent="0.25">
      <c r="A931" s="140"/>
      <c r="B931" s="226"/>
      <c r="C931" s="94" t="s">
        <v>63</v>
      </c>
      <c r="D931" s="94">
        <v>5</v>
      </c>
      <c r="E931" s="94">
        <v>5</v>
      </c>
      <c r="F931" s="94">
        <f>SUM(F926:F930)</f>
        <v>5</v>
      </c>
      <c r="G931" s="94">
        <f>SUM(G926:G930)</f>
        <v>0</v>
      </c>
      <c r="H931" s="94">
        <f>SUM(H926:H930)</f>
        <v>5</v>
      </c>
      <c r="I931" s="124"/>
      <c r="J931" s="124"/>
    </row>
    <row r="932" spans="1:10" s="92" customFormat="1" ht="19.5" customHeight="1" x14ac:dyDescent="0.25">
      <c r="A932" s="140">
        <f t="shared" si="58"/>
        <v>1</v>
      </c>
      <c r="B932" s="226"/>
      <c r="C932" s="99" t="s">
        <v>1447</v>
      </c>
      <c r="D932" s="99" t="s">
        <v>1448</v>
      </c>
      <c r="E932" s="99" t="s">
        <v>1449</v>
      </c>
      <c r="F932" s="99">
        <v>1</v>
      </c>
      <c r="G932" s="99"/>
      <c r="H932" s="99">
        <v>1</v>
      </c>
      <c r="I932" s="124"/>
      <c r="J932" s="124"/>
    </row>
    <row r="933" spans="1:10" s="92" customFormat="1" ht="19.5" customHeight="1" x14ac:dyDescent="0.25">
      <c r="A933" s="140"/>
      <c r="B933" s="226"/>
      <c r="C933" s="94" t="s">
        <v>63</v>
      </c>
      <c r="D933" s="94">
        <v>1</v>
      </c>
      <c r="E933" s="94">
        <v>1</v>
      </c>
      <c r="F933" s="94">
        <f>SUM(F932:F932)</f>
        <v>1</v>
      </c>
      <c r="G933" s="94">
        <f>SUM(G932:G932)</f>
        <v>0</v>
      </c>
      <c r="H933" s="94">
        <f>SUM(H932:H932)</f>
        <v>1</v>
      </c>
      <c r="I933" s="124"/>
      <c r="J933" s="124"/>
    </row>
    <row r="934" spans="1:10" s="92" customFormat="1" ht="19.5" customHeight="1" x14ac:dyDescent="0.25">
      <c r="A934" s="140">
        <f t="shared" si="58"/>
        <v>1</v>
      </c>
      <c r="B934" s="226"/>
      <c r="C934" s="99" t="s">
        <v>1450</v>
      </c>
      <c r="D934" s="99" t="s">
        <v>1451</v>
      </c>
      <c r="E934" s="99" t="s">
        <v>1452</v>
      </c>
      <c r="F934" s="99">
        <v>1</v>
      </c>
      <c r="G934" s="99">
        <v>0</v>
      </c>
      <c r="H934" s="94">
        <v>1</v>
      </c>
      <c r="I934" s="124"/>
      <c r="J934" s="124"/>
    </row>
    <row r="935" spans="1:10" s="92" customFormat="1" ht="19.5" customHeight="1" x14ac:dyDescent="0.25">
      <c r="A935" s="140"/>
      <c r="B935" s="226"/>
      <c r="C935" s="94" t="s">
        <v>63</v>
      </c>
      <c r="D935" s="94">
        <v>1</v>
      </c>
      <c r="E935" s="94">
        <v>1</v>
      </c>
      <c r="F935" s="94">
        <f>SUM(F934:F934)</f>
        <v>1</v>
      </c>
      <c r="G935" s="94">
        <f>SUM(G934:G934)</f>
        <v>0</v>
      </c>
      <c r="H935" s="94">
        <f>SUM(H934:H934)</f>
        <v>1</v>
      </c>
      <c r="I935" s="124"/>
      <c r="J935" s="124"/>
    </row>
    <row r="936" spans="1:10" s="92" customFormat="1" ht="19.5" customHeight="1" x14ac:dyDescent="0.25">
      <c r="A936" s="140">
        <f t="shared" si="58"/>
        <v>1</v>
      </c>
      <c r="B936" s="226"/>
      <c r="C936" s="99" t="s">
        <v>1453</v>
      </c>
      <c r="D936" s="99" t="s">
        <v>1454</v>
      </c>
      <c r="E936" s="99" t="s">
        <v>1455</v>
      </c>
      <c r="F936" s="99">
        <v>1</v>
      </c>
      <c r="G936" s="99"/>
      <c r="H936" s="99">
        <v>1</v>
      </c>
      <c r="I936" s="99"/>
      <c r="J936" s="99"/>
    </row>
    <row r="937" spans="1:10" s="92" customFormat="1" ht="19.5" customHeight="1" x14ac:dyDescent="0.25">
      <c r="A937" s="140"/>
      <c r="B937" s="226"/>
      <c r="C937" s="94" t="s">
        <v>63</v>
      </c>
      <c r="D937" s="94">
        <v>1</v>
      </c>
      <c r="E937" s="94">
        <v>1</v>
      </c>
      <c r="F937" s="94">
        <f>SUM(F936:F936)</f>
        <v>1</v>
      </c>
      <c r="G937" s="94">
        <f>SUM(G936:G936)</f>
        <v>0</v>
      </c>
      <c r="H937" s="94">
        <f>SUM(H936:H936)</f>
        <v>1</v>
      </c>
      <c r="I937" s="99"/>
      <c r="J937" s="99"/>
    </row>
    <row r="938" spans="1:10" s="92" customFormat="1" ht="19.5" customHeight="1" x14ac:dyDescent="0.25">
      <c r="A938" s="140">
        <f t="shared" si="58"/>
        <v>1</v>
      </c>
      <c r="B938" s="226"/>
      <c r="C938" s="217" t="s">
        <v>1456</v>
      </c>
      <c r="D938" s="99" t="s">
        <v>1457</v>
      </c>
      <c r="E938" s="99" t="s">
        <v>1458</v>
      </c>
      <c r="F938" s="99">
        <v>1</v>
      </c>
      <c r="G938" s="99"/>
      <c r="H938" s="99">
        <v>1</v>
      </c>
      <c r="I938" s="99"/>
      <c r="J938" s="99"/>
    </row>
    <row r="939" spans="1:10" s="92" customFormat="1" ht="19.5" customHeight="1" x14ac:dyDescent="0.25">
      <c r="A939" s="140">
        <f t="shared" si="58"/>
        <v>2</v>
      </c>
      <c r="B939" s="226"/>
      <c r="C939" s="226"/>
      <c r="D939" s="99" t="s">
        <v>1459</v>
      </c>
      <c r="E939" s="99" t="s">
        <v>1460</v>
      </c>
      <c r="F939" s="99">
        <v>1</v>
      </c>
      <c r="G939" s="99"/>
      <c r="H939" s="99">
        <v>1</v>
      </c>
      <c r="I939" s="99"/>
      <c r="J939" s="99"/>
    </row>
    <row r="940" spans="1:10" s="92" customFormat="1" ht="19.5" customHeight="1" x14ac:dyDescent="0.25">
      <c r="A940" s="140">
        <f t="shared" si="58"/>
        <v>3</v>
      </c>
      <c r="B940" s="226"/>
      <c r="C940" s="226"/>
      <c r="D940" s="99" t="s">
        <v>1461</v>
      </c>
      <c r="E940" s="99" t="s">
        <v>1462</v>
      </c>
      <c r="F940" s="99">
        <v>1</v>
      </c>
      <c r="G940" s="99"/>
      <c r="H940" s="99">
        <v>1</v>
      </c>
      <c r="I940" s="99"/>
      <c r="J940" s="99"/>
    </row>
    <row r="941" spans="1:10" s="92" customFormat="1" ht="19.5" customHeight="1" x14ac:dyDescent="0.25">
      <c r="A941" s="140">
        <f t="shared" si="58"/>
        <v>4</v>
      </c>
      <c r="B941" s="226"/>
      <c r="C941" s="226"/>
      <c r="D941" s="99" t="s">
        <v>1463</v>
      </c>
      <c r="E941" s="99" t="s">
        <v>1464</v>
      </c>
      <c r="F941" s="99">
        <v>1</v>
      </c>
      <c r="G941" s="99"/>
      <c r="H941" s="99">
        <v>1</v>
      </c>
      <c r="I941" s="99"/>
      <c r="J941" s="99"/>
    </row>
    <row r="942" spans="1:10" s="92" customFormat="1" ht="19.5" customHeight="1" x14ac:dyDescent="0.25">
      <c r="A942" s="140">
        <f t="shared" si="58"/>
        <v>5</v>
      </c>
      <c r="B942" s="226"/>
      <c r="C942" s="226"/>
      <c r="D942" s="99" t="s">
        <v>1465</v>
      </c>
      <c r="E942" s="99" t="s">
        <v>1466</v>
      </c>
      <c r="F942" s="99">
        <v>1</v>
      </c>
      <c r="G942" s="99"/>
      <c r="H942" s="99">
        <v>1</v>
      </c>
      <c r="I942" s="99"/>
      <c r="J942" s="99"/>
    </row>
    <row r="943" spans="1:10" s="92" customFormat="1" ht="19.5" customHeight="1" x14ac:dyDescent="0.25">
      <c r="A943" s="140">
        <f t="shared" si="58"/>
        <v>6</v>
      </c>
      <c r="B943" s="226"/>
      <c r="C943" s="218"/>
      <c r="D943" s="99" t="s">
        <v>1467</v>
      </c>
      <c r="E943" s="99" t="s">
        <v>1468</v>
      </c>
      <c r="F943" s="99">
        <v>1</v>
      </c>
      <c r="G943" s="99"/>
      <c r="H943" s="99">
        <v>1</v>
      </c>
      <c r="I943" s="99"/>
      <c r="J943" s="99"/>
    </row>
    <row r="944" spans="1:10" s="92" customFormat="1" ht="19.5" customHeight="1" x14ac:dyDescent="0.25">
      <c r="A944" s="140"/>
      <c r="B944" s="226"/>
      <c r="C944" s="94" t="s">
        <v>63</v>
      </c>
      <c r="D944" s="94">
        <v>6</v>
      </c>
      <c r="E944" s="94">
        <v>6</v>
      </c>
      <c r="F944" s="94">
        <f>SUM(F938:F943)</f>
        <v>6</v>
      </c>
      <c r="G944" s="94">
        <f>SUM(G938:G943)</f>
        <v>0</v>
      </c>
      <c r="H944" s="94">
        <f>SUM(H938:H943)</f>
        <v>6</v>
      </c>
      <c r="I944" s="99"/>
      <c r="J944" s="99"/>
    </row>
    <row r="945" spans="1:10" s="92" customFormat="1" ht="19.5" customHeight="1" x14ac:dyDescent="0.25">
      <c r="A945" s="140">
        <f t="shared" si="58"/>
        <v>1</v>
      </c>
      <c r="B945" s="226"/>
      <c r="C945" s="217" t="s">
        <v>1469</v>
      </c>
      <c r="D945" s="99" t="s">
        <v>1470</v>
      </c>
      <c r="E945" s="99" t="s">
        <v>1471</v>
      </c>
      <c r="F945" s="99">
        <v>1</v>
      </c>
      <c r="G945" s="99"/>
      <c r="H945" s="99">
        <v>1</v>
      </c>
      <c r="I945" s="99"/>
      <c r="J945" s="99"/>
    </row>
    <row r="946" spans="1:10" s="92" customFormat="1" ht="19.5" customHeight="1" x14ac:dyDescent="0.25">
      <c r="A946" s="140">
        <f t="shared" si="58"/>
        <v>2</v>
      </c>
      <c r="B946" s="226"/>
      <c r="C946" s="226"/>
      <c r="D946" s="99" t="s">
        <v>1465</v>
      </c>
      <c r="E946" s="99" t="s">
        <v>1472</v>
      </c>
      <c r="F946" s="99">
        <v>1</v>
      </c>
      <c r="G946" s="99"/>
      <c r="H946" s="99">
        <v>1</v>
      </c>
      <c r="I946" s="99"/>
      <c r="J946" s="99"/>
    </row>
    <row r="947" spans="1:10" s="92" customFormat="1" ht="19.5" customHeight="1" x14ac:dyDescent="0.25">
      <c r="A947" s="140">
        <f t="shared" si="58"/>
        <v>3</v>
      </c>
      <c r="B947" s="226"/>
      <c r="C947" s="218"/>
      <c r="D947" s="99" t="s">
        <v>1473</v>
      </c>
      <c r="E947" s="99" t="s">
        <v>1474</v>
      </c>
      <c r="F947" s="99">
        <v>1</v>
      </c>
      <c r="G947" s="99"/>
      <c r="H947" s="99">
        <v>1</v>
      </c>
      <c r="I947" s="99"/>
      <c r="J947" s="99"/>
    </row>
    <row r="948" spans="1:10" s="92" customFormat="1" ht="19.5" customHeight="1" x14ac:dyDescent="0.25">
      <c r="A948" s="140"/>
      <c r="B948" s="226"/>
      <c r="C948" s="94" t="s">
        <v>63</v>
      </c>
      <c r="D948" s="94">
        <v>3</v>
      </c>
      <c r="E948" s="94">
        <v>3</v>
      </c>
      <c r="F948" s="94">
        <v>3</v>
      </c>
      <c r="G948" s="94">
        <v>0</v>
      </c>
      <c r="H948" s="94">
        <v>3</v>
      </c>
      <c r="I948" s="99"/>
      <c r="J948" s="99"/>
    </row>
    <row r="949" spans="1:10" s="92" customFormat="1" ht="19.5" customHeight="1" x14ac:dyDescent="0.25">
      <c r="A949" s="140">
        <f t="shared" si="58"/>
        <v>1</v>
      </c>
      <c r="B949" s="226"/>
      <c r="C949" s="217" t="s">
        <v>613</v>
      </c>
      <c r="D949" s="99" t="s">
        <v>1475</v>
      </c>
      <c r="E949" s="99" t="s">
        <v>1476</v>
      </c>
      <c r="F949" s="99">
        <v>1</v>
      </c>
      <c r="G949" s="94"/>
      <c r="H949" s="94">
        <v>1</v>
      </c>
      <c r="I949" s="99"/>
      <c r="J949" s="99"/>
    </row>
    <row r="950" spans="1:10" s="92" customFormat="1" ht="19.5" customHeight="1" x14ac:dyDescent="0.25">
      <c r="A950" s="140">
        <f t="shared" si="58"/>
        <v>2</v>
      </c>
      <c r="B950" s="226"/>
      <c r="C950" s="226"/>
      <c r="D950" s="99" t="s">
        <v>1477</v>
      </c>
      <c r="E950" s="99" t="s">
        <v>1478</v>
      </c>
      <c r="F950" s="99">
        <v>1</v>
      </c>
      <c r="G950" s="94"/>
      <c r="H950" s="94">
        <v>1</v>
      </c>
      <c r="I950" s="99"/>
      <c r="J950" s="99"/>
    </row>
    <row r="951" spans="1:10" s="92" customFormat="1" ht="19.5" customHeight="1" x14ac:dyDescent="0.25">
      <c r="A951" s="140">
        <f t="shared" si="58"/>
        <v>3</v>
      </c>
      <c r="B951" s="226"/>
      <c r="C951" s="218"/>
      <c r="D951" s="99" t="s">
        <v>1479</v>
      </c>
      <c r="E951" s="99" t="s">
        <v>1480</v>
      </c>
      <c r="F951" s="99">
        <v>1</v>
      </c>
      <c r="G951" s="94"/>
      <c r="H951" s="94">
        <v>1</v>
      </c>
      <c r="I951" s="99"/>
      <c r="J951" s="99"/>
    </row>
    <row r="952" spans="1:10" s="92" customFormat="1" ht="19.5" customHeight="1" x14ac:dyDescent="0.25">
      <c r="A952" s="140"/>
      <c r="B952" s="226"/>
      <c r="C952" s="94" t="s">
        <v>63</v>
      </c>
      <c r="D952" s="94">
        <v>3</v>
      </c>
      <c r="E952" s="94">
        <v>3</v>
      </c>
      <c r="F952" s="94">
        <v>3</v>
      </c>
      <c r="G952" s="94"/>
      <c r="H952" s="94">
        <v>3</v>
      </c>
      <c r="I952" s="99"/>
      <c r="J952" s="99"/>
    </row>
    <row r="953" spans="1:10" s="92" customFormat="1" ht="29.25" customHeight="1" x14ac:dyDescent="0.25">
      <c r="A953" s="140">
        <f t="shared" si="58"/>
        <v>1</v>
      </c>
      <c r="B953" s="226"/>
      <c r="C953" s="217" t="s">
        <v>1481</v>
      </c>
      <c r="D953" s="99" t="s">
        <v>1482</v>
      </c>
      <c r="E953" s="99" t="s">
        <v>1483</v>
      </c>
      <c r="F953" s="99">
        <v>1</v>
      </c>
      <c r="G953" s="94"/>
      <c r="H953" s="94">
        <v>1</v>
      </c>
      <c r="I953" s="99"/>
      <c r="J953" s="99"/>
    </row>
    <row r="954" spans="1:10" s="92" customFormat="1" ht="19.5" customHeight="1" x14ac:dyDescent="0.25">
      <c r="A954" s="140">
        <f t="shared" si="58"/>
        <v>2</v>
      </c>
      <c r="B954" s="226"/>
      <c r="C954" s="226"/>
      <c r="D954" s="99" t="s">
        <v>1484</v>
      </c>
      <c r="E954" s="99" t="s">
        <v>1485</v>
      </c>
      <c r="F954" s="99">
        <v>1</v>
      </c>
      <c r="G954" s="94"/>
      <c r="H954" s="94">
        <v>1</v>
      </c>
      <c r="I954" s="99"/>
      <c r="J954" s="99"/>
    </row>
    <row r="955" spans="1:10" s="92" customFormat="1" ht="19.5" customHeight="1" x14ac:dyDescent="0.25">
      <c r="A955" s="140">
        <f t="shared" si="58"/>
        <v>3</v>
      </c>
      <c r="B955" s="226"/>
      <c r="C955" s="226"/>
      <c r="D955" s="99" t="s">
        <v>1486</v>
      </c>
      <c r="E955" s="99" t="s">
        <v>1487</v>
      </c>
      <c r="F955" s="99">
        <v>1</v>
      </c>
      <c r="G955" s="94"/>
      <c r="H955" s="94">
        <v>1</v>
      </c>
      <c r="I955" s="99"/>
      <c r="J955" s="99"/>
    </row>
    <row r="956" spans="1:10" s="92" customFormat="1" ht="19.5" customHeight="1" x14ac:dyDescent="0.25">
      <c r="A956" s="140">
        <f t="shared" si="58"/>
        <v>4</v>
      </c>
      <c r="B956" s="226"/>
      <c r="C956" s="218"/>
      <c r="D956" s="99" t="s">
        <v>1488</v>
      </c>
      <c r="E956" s="99" t="s">
        <v>1489</v>
      </c>
      <c r="F956" s="99">
        <v>1</v>
      </c>
      <c r="G956" s="94"/>
      <c r="H956" s="94">
        <v>1</v>
      </c>
      <c r="I956" s="99"/>
      <c r="J956" s="99"/>
    </row>
    <row r="957" spans="1:10" s="92" customFormat="1" ht="19.5" customHeight="1" x14ac:dyDescent="0.25">
      <c r="A957" s="140"/>
      <c r="B957" s="226"/>
      <c r="C957" s="94" t="s">
        <v>63</v>
      </c>
      <c r="D957" s="94">
        <v>4</v>
      </c>
      <c r="E957" s="94">
        <v>4</v>
      </c>
      <c r="F957" s="94">
        <v>4</v>
      </c>
      <c r="G957" s="94"/>
      <c r="H957" s="94">
        <v>4</v>
      </c>
      <c r="I957" s="99"/>
      <c r="J957" s="99"/>
    </row>
    <row r="958" spans="1:10" s="92" customFormat="1" ht="19.5" customHeight="1" x14ac:dyDescent="0.25">
      <c r="A958" s="140">
        <f t="shared" si="58"/>
        <v>1</v>
      </c>
      <c r="B958" s="226"/>
      <c r="C958" s="217" t="s">
        <v>617</v>
      </c>
      <c r="D958" s="99" t="s">
        <v>1490</v>
      </c>
      <c r="E958" s="99" t="s">
        <v>1491</v>
      </c>
      <c r="F958" s="99">
        <v>1</v>
      </c>
      <c r="G958" s="94">
        <v>0</v>
      </c>
      <c r="H958" s="94">
        <v>1</v>
      </c>
      <c r="I958" s="99"/>
      <c r="J958" s="99"/>
    </row>
    <row r="959" spans="1:10" s="92" customFormat="1" ht="19.5" customHeight="1" x14ac:dyDescent="0.25">
      <c r="A959" s="140">
        <f t="shared" si="58"/>
        <v>2</v>
      </c>
      <c r="B959" s="226"/>
      <c r="C959" s="218"/>
      <c r="D959" s="99" t="s">
        <v>1492</v>
      </c>
      <c r="E959" s="99" t="s">
        <v>1493</v>
      </c>
      <c r="F959" s="99">
        <v>1</v>
      </c>
      <c r="G959" s="94"/>
      <c r="H959" s="94">
        <v>1</v>
      </c>
      <c r="I959" s="99"/>
      <c r="J959" s="99"/>
    </row>
    <row r="960" spans="1:10" s="92" customFormat="1" ht="19.5" customHeight="1" x14ac:dyDescent="0.25">
      <c r="A960" s="140"/>
      <c r="B960" s="226"/>
      <c r="C960" s="94" t="s">
        <v>63</v>
      </c>
      <c r="D960" s="94">
        <v>2</v>
      </c>
      <c r="E960" s="94">
        <v>2</v>
      </c>
      <c r="F960" s="94">
        <v>2</v>
      </c>
      <c r="G960" s="94">
        <v>0</v>
      </c>
      <c r="H960" s="94">
        <v>2</v>
      </c>
      <c r="I960" s="99"/>
      <c r="J960" s="99"/>
    </row>
    <row r="961" spans="1:10" s="92" customFormat="1" ht="19.5" customHeight="1" x14ac:dyDescent="0.25">
      <c r="A961" s="140">
        <f t="shared" si="58"/>
        <v>1</v>
      </c>
      <c r="B961" s="226"/>
      <c r="C961" s="217" t="s">
        <v>1494</v>
      </c>
      <c r="D961" s="99" t="s">
        <v>1495</v>
      </c>
      <c r="E961" s="99" t="s">
        <v>1496</v>
      </c>
      <c r="F961" s="99">
        <v>1</v>
      </c>
      <c r="G961" s="94"/>
      <c r="H961" s="94">
        <v>1</v>
      </c>
      <c r="I961" s="99"/>
      <c r="J961" s="99"/>
    </row>
    <row r="962" spans="1:10" s="92" customFormat="1" ht="19.5" customHeight="1" x14ac:dyDescent="0.25">
      <c r="A962" s="140">
        <f t="shared" si="58"/>
        <v>2</v>
      </c>
      <c r="B962" s="226"/>
      <c r="C962" s="226"/>
      <c r="D962" s="99" t="s">
        <v>1497</v>
      </c>
      <c r="E962" s="99" t="s">
        <v>1498</v>
      </c>
      <c r="F962" s="99">
        <v>1</v>
      </c>
      <c r="G962" s="94"/>
      <c r="H962" s="94">
        <v>1</v>
      </c>
      <c r="I962" s="99"/>
      <c r="J962" s="99"/>
    </row>
    <row r="963" spans="1:10" s="92" customFormat="1" ht="19.5" customHeight="1" x14ac:dyDescent="0.25">
      <c r="A963" s="140">
        <f t="shared" si="58"/>
        <v>3</v>
      </c>
      <c r="B963" s="226"/>
      <c r="C963" s="218"/>
      <c r="D963" s="99" t="s">
        <v>1499</v>
      </c>
      <c r="E963" s="99" t="s">
        <v>1500</v>
      </c>
      <c r="F963" s="99">
        <v>1</v>
      </c>
      <c r="G963" s="94">
        <v>0</v>
      </c>
      <c r="H963" s="94">
        <v>1</v>
      </c>
      <c r="I963" s="99"/>
      <c r="J963" s="99"/>
    </row>
    <row r="964" spans="1:10" s="92" customFormat="1" ht="19.5" customHeight="1" x14ac:dyDescent="0.25">
      <c r="A964" s="140"/>
      <c r="B964" s="226"/>
      <c r="C964" s="94" t="s">
        <v>63</v>
      </c>
      <c r="D964" s="94">
        <v>3</v>
      </c>
      <c r="E964" s="94">
        <v>3</v>
      </c>
      <c r="F964" s="94">
        <v>3</v>
      </c>
      <c r="G964" s="94"/>
      <c r="H964" s="94">
        <v>3</v>
      </c>
      <c r="I964" s="99"/>
      <c r="J964" s="99"/>
    </row>
    <row r="965" spans="1:10" s="92" customFormat="1" ht="19.5" customHeight="1" x14ac:dyDescent="0.25">
      <c r="A965" s="140">
        <f t="shared" si="58"/>
        <v>1</v>
      </c>
      <c r="B965" s="226"/>
      <c r="C965" s="217" t="s">
        <v>1501</v>
      </c>
      <c r="D965" s="99" t="s">
        <v>1502</v>
      </c>
      <c r="E965" s="99" t="s">
        <v>1503</v>
      </c>
      <c r="F965" s="99">
        <v>1</v>
      </c>
      <c r="G965" s="94">
        <v>0</v>
      </c>
      <c r="H965" s="94">
        <v>1</v>
      </c>
      <c r="I965" s="99"/>
      <c r="J965" s="99"/>
    </row>
    <row r="966" spans="1:10" s="92" customFormat="1" ht="19.5" customHeight="1" x14ac:dyDescent="0.25">
      <c r="A966" s="140">
        <f t="shared" si="58"/>
        <v>2</v>
      </c>
      <c r="B966" s="226"/>
      <c r="C966" s="226"/>
      <c r="D966" s="99" t="s">
        <v>1504</v>
      </c>
      <c r="E966" s="99" t="s">
        <v>1505</v>
      </c>
      <c r="F966" s="99">
        <v>1</v>
      </c>
      <c r="G966" s="94"/>
      <c r="H966" s="94">
        <v>1</v>
      </c>
      <c r="I966" s="99"/>
      <c r="J966" s="99"/>
    </row>
    <row r="967" spans="1:10" s="92" customFormat="1" ht="19.5" customHeight="1" x14ac:dyDescent="0.25">
      <c r="A967" s="140">
        <f t="shared" si="58"/>
        <v>3</v>
      </c>
      <c r="B967" s="226"/>
      <c r="C967" s="226"/>
      <c r="D967" s="99" t="s">
        <v>1506</v>
      </c>
      <c r="E967" s="99" t="s">
        <v>1507</v>
      </c>
      <c r="F967" s="99">
        <v>1</v>
      </c>
      <c r="G967" s="94"/>
      <c r="H967" s="94">
        <v>1</v>
      </c>
      <c r="I967" s="99"/>
      <c r="J967" s="99"/>
    </row>
    <row r="968" spans="1:10" s="92" customFormat="1" ht="19.5" customHeight="1" x14ac:dyDescent="0.25">
      <c r="A968" s="140">
        <f t="shared" si="58"/>
        <v>4</v>
      </c>
      <c r="B968" s="226"/>
      <c r="C968" s="218"/>
      <c r="D968" s="99" t="s">
        <v>1506</v>
      </c>
      <c r="E968" s="99" t="s">
        <v>1508</v>
      </c>
      <c r="F968" s="99">
        <v>1</v>
      </c>
      <c r="G968" s="94"/>
      <c r="H968" s="94">
        <v>1</v>
      </c>
      <c r="I968" s="99"/>
      <c r="J968" s="99"/>
    </row>
    <row r="969" spans="1:10" s="92" customFormat="1" ht="19.5" customHeight="1" x14ac:dyDescent="0.25">
      <c r="A969" s="140"/>
      <c r="B969" s="226"/>
      <c r="C969" s="94" t="s">
        <v>63</v>
      </c>
      <c r="D969" s="94">
        <v>4</v>
      </c>
      <c r="E969" s="94">
        <v>4</v>
      </c>
      <c r="F969" s="94">
        <v>4</v>
      </c>
      <c r="G969" s="94">
        <v>0</v>
      </c>
      <c r="H969" s="94">
        <v>4</v>
      </c>
      <c r="I969" s="99"/>
      <c r="J969" s="99"/>
    </row>
    <row r="970" spans="1:10" s="92" customFormat="1" ht="19.5" customHeight="1" x14ac:dyDescent="0.25">
      <c r="A970" s="140"/>
      <c r="B970" s="218"/>
      <c r="C970" s="94" t="s">
        <v>222</v>
      </c>
      <c r="D970" s="94">
        <f>+D969+D964+D960+D957+D952+D948+D944+D937+D935+D933+D931+D925+D917</f>
        <v>41</v>
      </c>
      <c r="E970" s="94">
        <f t="shared" ref="E970:H970" si="60">+E969+E964+E960+E957+E952+E948+E944+E937+E935+E933+E931+E925+E917</f>
        <v>41</v>
      </c>
      <c r="F970" s="94">
        <f t="shared" si="60"/>
        <v>41</v>
      </c>
      <c r="G970" s="94">
        <f t="shared" si="60"/>
        <v>0</v>
      </c>
      <c r="H970" s="94">
        <f t="shared" si="60"/>
        <v>41</v>
      </c>
      <c r="I970" s="99"/>
      <c r="J970" s="99"/>
    </row>
    <row r="971" spans="1:10" s="92" customFormat="1" ht="19.5" customHeight="1" x14ac:dyDescent="0.25">
      <c r="A971" s="140">
        <f t="shared" si="58"/>
        <v>1</v>
      </c>
      <c r="B971" s="217" t="s">
        <v>1509</v>
      </c>
      <c r="C971" s="217" t="s">
        <v>1510</v>
      </c>
      <c r="D971" s="99" t="s">
        <v>1511</v>
      </c>
      <c r="E971" s="99" t="s">
        <v>1512</v>
      </c>
      <c r="F971" s="99">
        <f>+G971+H971</f>
        <v>1</v>
      </c>
      <c r="G971" s="99"/>
      <c r="H971" s="99">
        <v>1</v>
      </c>
      <c r="I971" s="99"/>
    </row>
    <row r="972" spans="1:10" s="92" customFormat="1" ht="19.5" customHeight="1" x14ac:dyDescent="0.25">
      <c r="A972" s="140">
        <f t="shared" si="58"/>
        <v>2</v>
      </c>
      <c r="B972" s="226"/>
      <c r="C972" s="226"/>
      <c r="D972" s="227" t="s">
        <v>259</v>
      </c>
      <c r="E972" s="99" t="s">
        <v>1513</v>
      </c>
      <c r="F972" s="99">
        <f t="shared" ref="F972:F984" si="61">+G972+H972</f>
        <v>1</v>
      </c>
      <c r="G972" s="99"/>
      <c r="H972" s="99">
        <v>1</v>
      </c>
      <c r="I972" s="99"/>
    </row>
    <row r="973" spans="1:10" s="92" customFormat="1" ht="19.5" customHeight="1" x14ac:dyDescent="0.25">
      <c r="A973" s="140">
        <f t="shared" ref="A973:A1019" si="62">+A972+1</f>
        <v>3</v>
      </c>
      <c r="B973" s="226"/>
      <c r="C973" s="226"/>
      <c r="D973" s="227"/>
      <c r="E973" s="99" t="s">
        <v>1514</v>
      </c>
      <c r="F973" s="99">
        <f t="shared" si="61"/>
        <v>1</v>
      </c>
      <c r="G973" s="99"/>
      <c r="H973" s="99">
        <v>1</v>
      </c>
      <c r="I973" s="99"/>
    </row>
    <row r="974" spans="1:10" s="92" customFormat="1" ht="19.5" customHeight="1" x14ac:dyDescent="0.25">
      <c r="A974" s="140">
        <f t="shared" si="62"/>
        <v>4</v>
      </c>
      <c r="B974" s="226"/>
      <c r="C974" s="226"/>
      <c r="D974" s="227"/>
      <c r="E974" s="99" t="s">
        <v>1515</v>
      </c>
      <c r="F974" s="99">
        <f t="shared" si="61"/>
        <v>1</v>
      </c>
      <c r="G974" s="99"/>
      <c r="H974" s="99">
        <v>1</v>
      </c>
      <c r="I974" s="99"/>
    </row>
    <row r="975" spans="1:10" s="92" customFormat="1" ht="19.5" customHeight="1" x14ac:dyDescent="0.25">
      <c r="A975" s="140">
        <f t="shared" si="62"/>
        <v>5</v>
      </c>
      <c r="B975" s="226"/>
      <c r="C975" s="218"/>
      <c r="D975" s="99" t="s">
        <v>876</v>
      </c>
      <c r="E975" s="99" t="s">
        <v>1516</v>
      </c>
      <c r="F975" s="99">
        <f t="shared" si="61"/>
        <v>1</v>
      </c>
      <c r="G975" s="99"/>
      <c r="H975" s="99">
        <v>1</v>
      </c>
      <c r="I975" s="99"/>
    </row>
    <row r="976" spans="1:10" s="92" customFormat="1" ht="19.5" customHeight="1" x14ac:dyDescent="0.25">
      <c r="A976" s="140"/>
      <c r="B976" s="226"/>
      <c r="C976" s="94" t="s">
        <v>63</v>
      </c>
      <c r="D976" s="94">
        <v>3</v>
      </c>
      <c r="E976" s="94">
        <v>5</v>
      </c>
      <c r="F976" s="94">
        <f>SUM(F971:F975)</f>
        <v>5</v>
      </c>
      <c r="G976" s="94">
        <f t="shared" ref="G976:H976" si="63">SUM(G971:G975)</f>
        <v>0</v>
      </c>
      <c r="H976" s="94">
        <f t="shared" si="63"/>
        <v>5</v>
      </c>
      <c r="I976" s="99"/>
    </row>
    <row r="977" spans="1:9" s="92" customFormat="1" ht="19.5" customHeight="1" x14ac:dyDescent="0.25">
      <c r="A977" s="140">
        <f t="shared" si="62"/>
        <v>1</v>
      </c>
      <c r="B977" s="226"/>
      <c r="C977" s="217" t="s">
        <v>1518</v>
      </c>
      <c r="D977" s="227" t="s">
        <v>1191</v>
      </c>
      <c r="E977" s="99" t="s">
        <v>1519</v>
      </c>
      <c r="F977" s="99">
        <f t="shared" si="61"/>
        <v>1</v>
      </c>
      <c r="G977" s="99"/>
      <c r="H977" s="99">
        <v>1</v>
      </c>
      <c r="I977" s="99"/>
    </row>
    <row r="978" spans="1:9" s="92" customFormat="1" ht="19.5" customHeight="1" x14ac:dyDescent="0.25">
      <c r="A978" s="140">
        <f t="shared" si="62"/>
        <v>2</v>
      </c>
      <c r="B978" s="226"/>
      <c r="C978" s="226"/>
      <c r="D978" s="227"/>
      <c r="E978" s="99" t="s">
        <v>1520</v>
      </c>
      <c r="F978" s="99">
        <f t="shared" si="61"/>
        <v>1</v>
      </c>
      <c r="G978" s="99"/>
      <c r="H978" s="99">
        <v>1</v>
      </c>
      <c r="I978" s="99"/>
    </row>
    <row r="979" spans="1:9" s="92" customFormat="1" ht="19.5" customHeight="1" x14ac:dyDescent="0.25">
      <c r="A979" s="140">
        <f t="shared" si="62"/>
        <v>3</v>
      </c>
      <c r="B979" s="226"/>
      <c r="C979" s="226"/>
      <c r="D979" s="227" t="s">
        <v>1521</v>
      </c>
      <c r="E979" s="99" t="s">
        <v>1522</v>
      </c>
      <c r="F979" s="99">
        <f t="shared" si="61"/>
        <v>1</v>
      </c>
      <c r="G979" s="99"/>
      <c r="H979" s="99">
        <v>1</v>
      </c>
      <c r="I979" s="99"/>
    </row>
    <row r="980" spans="1:9" s="92" customFormat="1" ht="19.5" customHeight="1" x14ac:dyDescent="0.25">
      <c r="A980" s="140">
        <f t="shared" si="62"/>
        <v>4</v>
      </c>
      <c r="B980" s="226"/>
      <c r="C980" s="226"/>
      <c r="D980" s="227"/>
      <c r="E980" s="99" t="s">
        <v>1523</v>
      </c>
      <c r="F980" s="99">
        <f t="shared" si="61"/>
        <v>1</v>
      </c>
      <c r="G980" s="99"/>
      <c r="H980" s="99">
        <v>1</v>
      </c>
      <c r="I980" s="99"/>
    </row>
    <row r="981" spans="1:9" s="92" customFormat="1" ht="19.5" customHeight="1" x14ac:dyDescent="0.25">
      <c r="A981" s="140">
        <f t="shared" si="62"/>
        <v>5</v>
      </c>
      <c r="B981" s="226"/>
      <c r="C981" s="218"/>
      <c r="D981" s="99" t="s">
        <v>1524</v>
      </c>
      <c r="E981" s="99" t="s">
        <v>1525</v>
      </c>
      <c r="F981" s="99">
        <f t="shared" si="61"/>
        <v>1</v>
      </c>
      <c r="G981" s="99"/>
      <c r="H981" s="99">
        <v>1</v>
      </c>
      <c r="I981" s="99"/>
    </row>
    <row r="982" spans="1:9" s="92" customFormat="1" ht="33" customHeight="1" x14ac:dyDescent="0.25">
      <c r="A982" s="140"/>
      <c r="B982" s="226"/>
      <c r="C982" s="94" t="s">
        <v>63</v>
      </c>
      <c r="D982" s="94">
        <v>3</v>
      </c>
      <c r="E982" s="94">
        <v>5</v>
      </c>
      <c r="F982" s="94">
        <f>SUM(F977:F981)</f>
        <v>5</v>
      </c>
      <c r="G982" s="94">
        <f>SUM(G977:G981)</f>
        <v>0</v>
      </c>
      <c r="H982" s="94">
        <f>SUM(H977:H981)</f>
        <v>5</v>
      </c>
      <c r="I982" s="99"/>
    </row>
    <row r="983" spans="1:9" s="92" customFormat="1" ht="19.5" customHeight="1" x14ac:dyDescent="0.25">
      <c r="A983" s="140">
        <f t="shared" si="62"/>
        <v>1</v>
      </c>
      <c r="B983" s="226"/>
      <c r="C983" s="217" t="s">
        <v>1527</v>
      </c>
      <c r="D983" s="99" t="s">
        <v>1529</v>
      </c>
      <c r="E983" s="99" t="s">
        <v>1530</v>
      </c>
      <c r="F983" s="99">
        <f t="shared" si="61"/>
        <v>1</v>
      </c>
      <c r="G983" s="99"/>
      <c r="H983" s="99">
        <v>1</v>
      </c>
      <c r="I983" s="99"/>
    </row>
    <row r="984" spans="1:9" s="92" customFormat="1" ht="19.5" customHeight="1" x14ac:dyDescent="0.25">
      <c r="A984" s="140">
        <f t="shared" si="62"/>
        <v>2</v>
      </c>
      <c r="B984" s="226"/>
      <c r="C984" s="218"/>
      <c r="D984" s="99" t="s">
        <v>1528</v>
      </c>
      <c r="E984" s="99" t="s">
        <v>1531</v>
      </c>
      <c r="F984" s="99">
        <f t="shared" si="61"/>
        <v>1</v>
      </c>
      <c r="G984" s="99"/>
      <c r="H984" s="99">
        <v>1</v>
      </c>
      <c r="I984" s="99"/>
    </row>
    <row r="985" spans="1:9" s="92" customFormat="1" ht="19.5" customHeight="1" x14ac:dyDescent="0.25">
      <c r="A985" s="140"/>
      <c r="B985" s="226"/>
      <c r="C985" s="94" t="s">
        <v>63</v>
      </c>
      <c r="D985" s="94">
        <v>2</v>
      </c>
      <c r="E985" s="94">
        <v>2</v>
      </c>
      <c r="F985" s="94">
        <f>SUM(F983:F984)</f>
        <v>2</v>
      </c>
      <c r="G985" s="94">
        <f>SUM(G983:G984)</f>
        <v>0</v>
      </c>
      <c r="H985" s="94">
        <f>SUM(H983:H984)</f>
        <v>2</v>
      </c>
      <c r="I985" s="99"/>
    </row>
    <row r="986" spans="1:9" s="92" customFormat="1" ht="19.5" customHeight="1" x14ac:dyDescent="0.25">
      <c r="A986" s="140">
        <f t="shared" si="62"/>
        <v>1</v>
      </c>
      <c r="B986" s="226"/>
      <c r="C986" s="217" t="s">
        <v>1534</v>
      </c>
      <c r="D986" s="99" t="s">
        <v>1535</v>
      </c>
      <c r="E986" s="99" t="s">
        <v>1536</v>
      </c>
      <c r="F986" s="99">
        <f t="shared" ref="F986:F989" si="64">+G986+H986</f>
        <v>1</v>
      </c>
      <c r="G986" s="94"/>
      <c r="H986" s="99">
        <v>1</v>
      </c>
      <c r="I986" s="99"/>
    </row>
    <row r="987" spans="1:9" s="92" customFormat="1" ht="19.5" customHeight="1" x14ac:dyDescent="0.25">
      <c r="A987" s="140">
        <f t="shared" si="62"/>
        <v>2</v>
      </c>
      <c r="B987" s="226"/>
      <c r="C987" s="226"/>
      <c r="D987" s="99" t="s">
        <v>1537</v>
      </c>
      <c r="E987" s="99" t="s">
        <v>1538</v>
      </c>
      <c r="F987" s="99">
        <f t="shared" si="64"/>
        <v>1</v>
      </c>
      <c r="G987" s="94"/>
      <c r="H987" s="99">
        <v>1</v>
      </c>
      <c r="I987" s="99"/>
    </row>
    <row r="988" spans="1:9" s="92" customFormat="1" ht="19.5" customHeight="1" x14ac:dyDescent="0.25">
      <c r="A988" s="140">
        <f t="shared" si="62"/>
        <v>3</v>
      </c>
      <c r="B988" s="226"/>
      <c r="C988" s="226"/>
      <c r="D988" s="99" t="s">
        <v>1539</v>
      </c>
      <c r="E988" s="99" t="s">
        <v>1540</v>
      </c>
      <c r="F988" s="99">
        <f t="shared" si="64"/>
        <v>1</v>
      </c>
      <c r="G988" s="94"/>
      <c r="H988" s="99">
        <v>1</v>
      </c>
      <c r="I988" s="99"/>
    </row>
    <row r="989" spans="1:9" s="92" customFormat="1" ht="19.5" customHeight="1" x14ac:dyDescent="0.25">
      <c r="A989" s="140">
        <f t="shared" si="62"/>
        <v>4</v>
      </c>
      <c r="B989" s="226"/>
      <c r="C989" s="218"/>
      <c r="D989" s="99" t="s">
        <v>1541</v>
      </c>
      <c r="E989" s="99" t="s">
        <v>1542</v>
      </c>
      <c r="F989" s="99">
        <f t="shared" si="64"/>
        <v>1</v>
      </c>
      <c r="G989" s="94"/>
      <c r="H989" s="99">
        <v>1</v>
      </c>
      <c r="I989" s="99"/>
    </row>
    <row r="990" spans="1:9" s="92" customFormat="1" ht="19.5" customHeight="1" x14ac:dyDescent="0.25">
      <c r="A990" s="140"/>
      <c r="B990" s="226"/>
      <c r="C990" s="94" t="s">
        <v>63</v>
      </c>
      <c r="D990" s="94">
        <v>4</v>
      </c>
      <c r="E990" s="94">
        <v>4</v>
      </c>
      <c r="F990" s="94">
        <f>SUM(F986:F989)</f>
        <v>4</v>
      </c>
      <c r="G990" s="94">
        <f>SUM(G986:G989)</f>
        <v>0</v>
      </c>
      <c r="H990" s="94">
        <f>SUM(H986:H989)</f>
        <v>4</v>
      </c>
      <c r="I990" s="99"/>
    </row>
    <row r="991" spans="1:9" s="92" customFormat="1" ht="19.5" customHeight="1" x14ac:dyDescent="0.25">
      <c r="A991" s="140">
        <f t="shared" si="62"/>
        <v>1</v>
      </c>
      <c r="B991" s="226"/>
      <c r="C991" s="217" t="s">
        <v>1543</v>
      </c>
      <c r="D991" s="227" t="s">
        <v>1544</v>
      </c>
      <c r="E991" s="99" t="s">
        <v>1545</v>
      </c>
      <c r="F991" s="99">
        <f t="shared" ref="F991:F1010" si="65">+G991+H991</f>
        <v>1</v>
      </c>
      <c r="G991" s="99"/>
      <c r="H991" s="99">
        <v>1</v>
      </c>
      <c r="I991" s="99"/>
    </row>
    <row r="992" spans="1:9" s="92" customFormat="1" ht="19.5" customHeight="1" x14ac:dyDescent="0.25">
      <c r="A992" s="140">
        <f t="shared" si="62"/>
        <v>2</v>
      </c>
      <c r="B992" s="226"/>
      <c r="C992" s="226"/>
      <c r="D992" s="227"/>
      <c r="E992" s="99" t="s">
        <v>1546</v>
      </c>
      <c r="F992" s="99">
        <f t="shared" si="65"/>
        <v>1</v>
      </c>
      <c r="G992" s="99"/>
      <c r="H992" s="99">
        <v>1</v>
      </c>
      <c r="I992" s="99"/>
    </row>
    <row r="993" spans="1:9" s="92" customFormat="1" ht="19.5" customHeight="1" x14ac:dyDescent="0.25">
      <c r="A993" s="140">
        <f t="shared" si="62"/>
        <v>3</v>
      </c>
      <c r="B993" s="226"/>
      <c r="C993" s="226"/>
      <c r="D993" s="99" t="s">
        <v>1547</v>
      </c>
      <c r="E993" s="99" t="s">
        <v>1548</v>
      </c>
      <c r="F993" s="99">
        <f t="shared" si="65"/>
        <v>1</v>
      </c>
      <c r="G993" s="99"/>
      <c r="H993" s="99">
        <v>1</v>
      </c>
      <c r="I993" s="99"/>
    </row>
    <row r="994" spans="1:9" s="92" customFormat="1" ht="19.5" customHeight="1" x14ac:dyDescent="0.25">
      <c r="A994" s="140">
        <f t="shared" si="62"/>
        <v>4</v>
      </c>
      <c r="B994" s="226"/>
      <c r="C994" s="226"/>
      <c r="D994" s="227" t="s">
        <v>1549</v>
      </c>
      <c r="E994" s="99" t="s">
        <v>1550</v>
      </c>
      <c r="F994" s="99">
        <f t="shared" si="65"/>
        <v>1</v>
      </c>
      <c r="G994" s="99"/>
      <c r="H994" s="99">
        <v>1</v>
      </c>
      <c r="I994" s="99"/>
    </row>
    <row r="995" spans="1:9" s="92" customFormat="1" ht="19.5" customHeight="1" x14ac:dyDescent="0.25">
      <c r="A995" s="140">
        <f t="shared" si="62"/>
        <v>5</v>
      </c>
      <c r="B995" s="226"/>
      <c r="C995" s="226"/>
      <c r="D995" s="227"/>
      <c r="E995" s="99" t="s">
        <v>1551</v>
      </c>
      <c r="F995" s="99">
        <f t="shared" si="65"/>
        <v>1</v>
      </c>
      <c r="G995" s="99"/>
      <c r="H995" s="99">
        <v>1</v>
      </c>
      <c r="I995" s="99"/>
    </row>
    <row r="996" spans="1:9" s="92" customFormat="1" ht="19.5" customHeight="1" x14ac:dyDescent="0.25">
      <c r="A996" s="140">
        <f t="shared" si="62"/>
        <v>6</v>
      </c>
      <c r="B996" s="226"/>
      <c r="C996" s="226"/>
      <c r="D996" s="227" t="s">
        <v>119</v>
      </c>
      <c r="E996" s="99" t="s">
        <v>1552</v>
      </c>
      <c r="F996" s="99">
        <f t="shared" si="65"/>
        <v>1</v>
      </c>
      <c r="G996" s="99"/>
      <c r="H996" s="99">
        <v>1</v>
      </c>
      <c r="I996" s="99"/>
    </row>
    <row r="997" spans="1:9" s="92" customFormat="1" ht="19.5" customHeight="1" x14ac:dyDescent="0.25">
      <c r="A997" s="140">
        <f t="shared" si="62"/>
        <v>7</v>
      </c>
      <c r="B997" s="226"/>
      <c r="C997" s="226"/>
      <c r="D997" s="227"/>
      <c r="E997" s="99" t="s">
        <v>1553</v>
      </c>
      <c r="F997" s="99">
        <f t="shared" si="65"/>
        <v>1</v>
      </c>
      <c r="G997" s="99"/>
      <c r="H997" s="99">
        <v>1</v>
      </c>
      <c r="I997" s="99"/>
    </row>
    <row r="998" spans="1:9" s="92" customFormat="1" ht="19.5" customHeight="1" x14ac:dyDescent="0.25">
      <c r="A998" s="140">
        <f t="shared" si="62"/>
        <v>8</v>
      </c>
      <c r="B998" s="226"/>
      <c r="C998" s="218"/>
      <c r="D998" s="99" t="s">
        <v>1028</v>
      </c>
      <c r="E998" s="99" t="s">
        <v>1554</v>
      </c>
      <c r="F998" s="99">
        <f t="shared" si="65"/>
        <v>1</v>
      </c>
      <c r="G998" s="99"/>
      <c r="H998" s="99">
        <v>1</v>
      </c>
      <c r="I998" s="99"/>
    </row>
    <row r="999" spans="1:9" s="92" customFormat="1" ht="19.5" customHeight="1" x14ac:dyDescent="0.25">
      <c r="A999" s="140"/>
      <c r="B999" s="226"/>
      <c r="C999" s="94" t="s">
        <v>63</v>
      </c>
      <c r="D999" s="94">
        <v>5</v>
      </c>
      <c r="E999" s="94">
        <v>8</v>
      </c>
      <c r="F999" s="94">
        <f>SUM(F991:F998)</f>
        <v>8</v>
      </c>
      <c r="G999" s="94">
        <f>SUM(G991:G998)</f>
        <v>0</v>
      </c>
      <c r="H999" s="94">
        <f>SUM(H991:H998)</f>
        <v>8</v>
      </c>
      <c r="I999" s="99"/>
    </row>
    <row r="1000" spans="1:9" s="92" customFormat="1" ht="19.5" customHeight="1" x14ac:dyDescent="0.25">
      <c r="A1000" s="140">
        <f t="shared" si="62"/>
        <v>1</v>
      </c>
      <c r="B1000" s="226"/>
      <c r="C1000" s="217" t="s">
        <v>1556</v>
      </c>
      <c r="D1000" s="99" t="s">
        <v>1557</v>
      </c>
      <c r="E1000" s="119" t="s">
        <v>1558</v>
      </c>
      <c r="F1000" s="99">
        <f t="shared" si="65"/>
        <v>1</v>
      </c>
      <c r="G1000" s="94"/>
      <c r="H1000" s="99">
        <v>1</v>
      </c>
      <c r="I1000" s="99"/>
    </row>
    <row r="1001" spans="1:9" s="92" customFormat="1" ht="19.5" customHeight="1" x14ac:dyDescent="0.25">
      <c r="A1001" s="140">
        <f t="shared" si="62"/>
        <v>2</v>
      </c>
      <c r="B1001" s="226"/>
      <c r="C1001" s="226"/>
      <c r="D1001" s="99" t="s">
        <v>1559</v>
      </c>
      <c r="E1001" s="119" t="s">
        <v>1560</v>
      </c>
      <c r="F1001" s="99">
        <f t="shared" si="65"/>
        <v>1</v>
      </c>
      <c r="G1001" s="94"/>
      <c r="H1001" s="99">
        <v>1</v>
      </c>
      <c r="I1001" s="99"/>
    </row>
    <row r="1002" spans="1:9" s="92" customFormat="1" ht="19.5" customHeight="1" x14ac:dyDescent="0.25">
      <c r="A1002" s="140">
        <f t="shared" si="62"/>
        <v>3</v>
      </c>
      <c r="B1002" s="226"/>
      <c r="C1002" s="226"/>
      <c r="D1002" s="99" t="s">
        <v>1561</v>
      </c>
      <c r="E1002" s="119" t="s">
        <v>1562</v>
      </c>
      <c r="F1002" s="99">
        <f t="shared" si="65"/>
        <v>1</v>
      </c>
      <c r="G1002" s="94"/>
      <c r="H1002" s="99">
        <v>1</v>
      </c>
      <c r="I1002" s="99"/>
    </row>
    <row r="1003" spans="1:9" s="92" customFormat="1" ht="19.5" customHeight="1" x14ac:dyDescent="0.25">
      <c r="A1003" s="140">
        <f t="shared" si="62"/>
        <v>4</v>
      </c>
      <c r="B1003" s="226"/>
      <c r="C1003" s="226"/>
      <c r="D1003" s="227" t="s">
        <v>1563</v>
      </c>
      <c r="E1003" s="99" t="s">
        <v>1564</v>
      </c>
      <c r="F1003" s="99">
        <f t="shared" si="65"/>
        <v>1</v>
      </c>
      <c r="G1003" s="94"/>
      <c r="H1003" s="99">
        <v>1</v>
      </c>
      <c r="I1003" s="99"/>
    </row>
    <row r="1004" spans="1:9" s="92" customFormat="1" ht="19.5" customHeight="1" x14ac:dyDescent="0.25">
      <c r="A1004" s="140">
        <f t="shared" si="62"/>
        <v>5</v>
      </c>
      <c r="B1004" s="226"/>
      <c r="C1004" s="226"/>
      <c r="D1004" s="227"/>
      <c r="E1004" s="99" t="s">
        <v>1565</v>
      </c>
      <c r="F1004" s="99">
        <f t="shared" si="65"/>
        <v>1</v>
      </c>
      <c r="G1004" s="94"/>
      <c r="H1004" s="99">
        <v>1</v>
      </c>
      <c r="I1004" s="99"/>
    </row>
    <row r="1005" spans="1:9" s="92" customFormat="1" ht="19.5" customHeight="1" x14ac:dyDescent="0.25">
      <c r="A1005" s="140">
        <f t="shared" si="62"/>
        <v>6</v>
      </c>
      <c r="B1005" s="226"/>
      <c r="C1005" s="226"/>
      <c r="D1005" s="227" t="s">
        <v>216</v>
      </c>
      <c r="E1005" s="99" t="s">
        <v>1566</v>
      </c>
      <c r="F1005" s="99">
        <f t="shared" si="65"/>
        <v>1</v>
      </c>
      <c r="G1005" s="94"/>
      <c r="H1005" s="99">
        <v>1</v>
      </c>
      <c r="I1005" s="99"/>
    </row>
    <row r="1006" spans="1:9" s="92" customFormat="1" ht="19.5" customHeight="1" x14ac:dyDescent="0.25">
      <c r="A1006" s="140">
        <f t="shared" si="62"/>
        <v>7</v>
      </c>
      <c r="B1006" s="226"/>
      <c r="C1006" s="226"/>
      <c r="D1006" s="227"/>
      <c r="E1006" s="99" t="s">
        <v>1567</v>
      </c>
      <c r="F1006" s="99">
        <f t="shared" si="65"/>
        <v>1</v>
      </c>
      <c r="G1006" s="94"/>
      <c r="H1006" s="99">
        <v>1</v>
      </c>
      <c r="I1006" s="99"/>
    </row>
    <row r="1007" spans="1:9" s="92" customFormat="1" ht="19.5" customHeight="1" x14ac:dyDescent="0.25">
      <c r="A1007" s="140">
        <f t="shared" si="62"/>
        <v>8</v>
      </c>
      <c r="B1007" s="226"/>
      <c r="C1007" s="226"/>
      <c r="D1007" s="227" t="s">
        <v>1568</v>
      </c>
      <c r="E1007" s="99" t="s">
        <v>1569</v>
      </c>
      <c r="F1007" s="99">
        <f t="shared" si="65"/>
        <v>1</v>
      </c>
      <c r="G1007" s="94"/>
      <c r="H1007" s="99">
        <v>1</v>
      </c>
      <c r="I1007" s="99"/>
    </row>
    <row r="1008" spans="1:9" s="92" customFormat="1" ht="19.5" customHeight="1" x14ac:dyDescent="0.25">
      <c r="A1008" s="140">
        <f t="shared" si="62"/>
        <v>9</v>
      </c>
      <c r="B1008" s="226"/>
      <c r="C1008" s="226"/>
      <c r="D1008" s="227"/>
      <c r="E1008" s="99" t="s">
        <v>1570</v>
      </c>
      <c r="F1008" s="99">
        <f t="shared" si="65"/>
        <v>1</v>
      </c>
      <c r="G1008" s="94"/>
      <c r="H1008" s="99">
        <v>1</v>
      </c>
      <c r="I1008" s="99"/>
    </row>
    <row r="1009" spans="1:9" s="92" customFormat="1" ht="19.5" customHeight="1" x14ac:dyDescent="0.25">
      <c r="A1009" s="140">
        <f t="shared" si="62"/>
        <v>10</v>
      </c>
      <c r="B1009" s="226"/>
      <c r="C1009" s="226"/>
      <c r="D1009" s="99" t="s">
        <v>1556</v>
      </c>
      <c r="E1009" s="99" t="s">
        <v>1571</v>
      </c>
      <c r="F1009" s="99">
        <f t="shared" si="65"/>
        <v>1</v>
      </c>
      <c r="G1009" s="94"/>
      <c r="H1009" s="99">
        <v>1</v>
      </c>
      <c r="I1009" s="99"/>
    </row>
    <row r="1010" spans="1:9" s="92" customFormat="1" ht="19.5" customHeight="1" x14ac:dyDescent="0.25">
      <c r="A1010" s="140">
        <f t="shared" si="62"/>
        <v>11</v>
      </c>
      <c r="B1010" s="226"/>
      <c r="C1010" s="218"/>
      <c r="D1010" s="99" t="s">
        <v>1572</v>
      </c>
      <c r="E1010" s="99" t="s">
        <v>1573</v>
      </c>
      <c r="F1010" s="99">
        <f t="shared" si="65"/>
        <v>1</v>
      </c>
      <c r="G1010" s="94"/>
      <c r="H1010" s="99">
        <v>1</v>
      </c>
      <c r="I1010" s="99"/>
    </row>
    <row r="1011" spans="1:9" s="92" customFormat="1" ht="19.5" customHeight="1" x14ac:dyDescent="0.25">
      <c r="A1011" s="140"/>
      <c r="B1011" s="226"/>
      <c r="C1011" s="94" t="s">
        <v>63</v>
      </c>
      <c r="D1011" s="94">
        <v>8</v>
      </c>
      <c r="E1011" s="94">
        <v>11</v>
      </c>
      <c r="F1011" s="94">
        <f>SUM(F1000:F1010)</f>
        <v>11</v>
      </c>
      <c r="G1011" s="94">
        <f t="shared" ref="G1011:H1011" si="66">SUM(G1000:G1010)</f>
        <v>0</v>
      </c>
      <c r="H1011" s="94">
        <f t="shared" si="66"/>
        <v>11</v>
      </c>
      <c r="I1011" s="99"/>
    </row>
    <row r="1012" spans="1:9" s="92" customFormat="1" ht="19.5" customHeight="1" x14ac:dyDescent="0.25">
      <c r="A1012" s="140">
        <f t="shared" si="62"/>
        <v>1</v>
      </c>
      <c r="B1012" s="226"/>
      <c r="C1012" s="217" t="s">
        <v>1574</v>
      </c>
      <c r="D1012" s="99" t="s">
        <v>1575</v>
      </c>
      <c r="E1012" s="99" t="s">
        <v>1576</v>
      </c>
      <c r="F1012" s="99">
        <f t="shared" ref="F1012:F1013" si="67">+G1012+H1012</f>
        <v>1</v>
      </c>
      <c r="G1012" s="99"/>
      <c r="H1012" s="99">
        <v>1</v>
      </c>
      <c r="I1012" s="99"/>
    </row>
    <row r="1013" spans="1:9" s="92" customFormat="1" ht="19.5" customHeight="1" x14ac:dyDescent="0.25">
      <c r="A1013" s="140">
        <f t="shared" si="62"/>
        <v>2</v>
      </c>
      <c r="B1013" s="226"/>
      <c r="C1013" s="218"/>
      <c r="D1013" s="99" t="s">
        <v>1113</v>
      </c>
      <c r="E1013" s="99" t="s">
        <v>1577</v>
      </c>
      <c r="F1013" s="99">
        <f t="shared" si="67"/>
        <v>1</v>
      </c>
      <c r="G1013" s="94"/>
      <c r="H1013" s="99">
        <v>1</v>
      </c>
      <c r="I1013" s="99"/>
    </row>
    <row r="1014" spans="1:9" s="92" customFormat="1" ht="19.5" customHeight="1" x14ac:dyDescent="0.25">
      <c r="A1014" s="140"/>
      <c r="B1014" s="226"/>
      <c r="C1014" s="94" t="s">
        <v>63</v>
      </c>
      <c r="D1014" s="94">
        <v>2</v>
      </c>
      <c r="E1014" s="94">
        <v>2</v>
      </c>
      <c r="F1014" s="94">
        <f>SUM(F1012:F1013)</f>
        <v>2</v>
      </c>
      <c r="G1014" s="94">
        <f>SUM(G1012:G1013)</f>
        <v>0</v>
      </c>
      <c r="H1014" s="94">
        <f>SUM(H1012:H1013)</f>
        <v>2</v>
      </c>
      <c r="I1014" s="99"/>
    </row>
    <row r="1015" spans="1:9" s="92" customFormat="1" ht="19.5" customHeight="1" x14ac:dyDescent="0.25">
      <c r="A1015" s="140"/>
      <c r="B1015" s="226"/>
      <c r="C1015" s="94" t="s">
        <v>222</v>
      </c>
      <c r="D1015" s="94">
        <v>27</v>
      </c>
      <c r="E1015" s="94">
        <f>+E1014+E1011+E999+E990+E985+E982+E976</f>
        <v>37</v>
      </c>
      <c r="F1015" s="94">
        <f t="shared" ref="F1015:H1015" si="68">+F1014+F1011+F999+F990+F985+F982+F976</f>
        <v>37</v>
      </c>
      <c r="G1015" s="94">
        <f t="shared" si="68"/>
        <v>0</v>
      </c>
      <c r="H1015" s="94">
        <f t="shared" si="68"/>
        <v>37</v>
      </c>
      <c r="I1015" s="99"/>
    </row>
    <row r="1016" spans="1:9" s="92" customFormat="1" ht="39.75" customHeight="1" x14ac:dyDescent="0.25">
      <c r="A1016" s="140">
        <f t="shared" si="62"/>
        <v>1</v>
      </c>
      <c r="B1016" s="226" t="s">
        <v>1579</v>
      </c>
      <c r="C1016" s="99" t="s">
        <v>1140</v>
      </c>
      <c r="D1016" s="99" t="s">
        <v>1580</v>
      </c>
      <c r="E1016" s="99" t="s">
        <v>1581</v>
      </c>
      <c r="F1016" s="99">
        <v>1</v>
      </c>
      <c r="G1016" s="99"/>
      <c r="H1016" s="99">
        <v>1</v>
      </c>
      <c r="I1016" s="99"/>
    </row>
    <row r="1017" spans="1:9" s="92" customFormat="1" ht="15.75" customHeight="1" x14ac:dyDescent="0.25">
      <c r="A1017" s="140"/>
      <c r="B1017" s="226"/>
      <c r="C1017" s="94" t="s">
        <v>63</v>
      </c>
      <c r="D1017" s="94">
        <v>1</v>
      </c>
      <c r="E1017" s="94">
        <v>1</v>
      </c>
      <c r="F1017" s="94">
        <v>1</v>
      </c>
      <c r="G1017" s="94"/>
      <c r="H1017" s="94">
        <v>1</v>
      </c>
      <c r="I1017" s="99"/>
    </row>
    <row r="1018" spans="1:9" s="92" customFormat="1" ht="19.5" customHeight="1" x14ac:dyDescent="0.25">
      <c r="A1018" s="140">
        <f t="shared" si="62"/>
        <v>1</v>
      </c>
      <c r="B1018" s="226"/>
      <c r="C1018" s="217" t="s">
        <v>1582</v>
      </c>
      <c r="D1018" s="99" t="s">
        <v>1300</v>
      </c>
      <c r="E1018" s="99" t="s">
        <v>1583</v>
      </c>
      <c r="F1018" s="99">
        <v>1</v>
      </c>
      <c r="G1018" s="99"/>
      <c r="H1018" s="99">
        <v>1</v>
      </c>
      <c r="I1018" s="99"/>
    </row>
    <row r="1019" spans="1:9" s="92" customFormat="1" ht="19.5" customHeight="1" x14ac:dyDescent="0.25">
      <c r="A1019" s="140">
        <f t="shared" si="62"/>
        <v>2</v>
      </c>
      <c r="B1019" s="226"/>
      <c r="C1019" s="218"/>
      <c r="D1019" s="99" t="s">
        <v>1584</v>
      </c>
      <c r="E1019" s="99" t="s">
        <v>1585</v>
      </c>
      <c r="F1019" s="99">
        <v>1</v>
      </c>
      <c r="G1019" s="99"/>
      <c r="H1019" s="99">
        <v>1</v>
      </c>
      <c r="I1019" s="99"/>
    </row>
    <row r="1020" spans="1:9" s="92" customFormat="1" ht="19.5" customHeight="1" x14ac:dyDescent="0.25">
      <c r="A1020" s="140"/>
      <c r="B1020" s="226"/>
      <c r="C1020" s="94" t="s">
        <v>63</v>
      </c>
      <c r="D1020" s="94">
        <v>2</v>
      </c>
      <c r="E1020" s="94">
        <v>2</v>
      </c>
      <c r="F1020" s="94">
        <v>2</v>
      </c>
      <c r="G1020" s="94"/>
      <c r="H1020" s="94">
        <v>2</v>
      </c>
      <c r="I1020" s="99"/>
    </row>
    <row r="1021" spans="1:9" s="92" customFormat="1" ht="19.5" customHeight="1" x14ac:dyDescent="0.25">
      <c r="A1021" s="140"/>
      <c r="B1021" s="218"/>
      <c r="C1021" s="94" t="s">
        <v>346</v>
      </c>
      <c r="D1021" s="94">
        <v>3</v>
      </c>
      <c r="E1021" s="94">
        <v>3</v>
      </c>
      <c r="F1021" s="94">
        <v>3</v>
      </c>
      <c r="G1021" s="94"/>
      <c r="H1021" s="94">
        <v>3</v>
      </c>
      <c r="I1021" s="99"/>
    </row>
    <row r="1022" spans="1:9" s="92" customFormat="1" ht="42" customHeight="1" x14ac:dyDescent="0.25">
      <c r="A1022" s="283" t="s">
        <v>1625</v>
      </c>
      <c r="B1022" s="283"/>
      <c r="C1022" s="225"/>
      <c r="D1022" s="109" t="e">
        <f>+D1010+D960+D874+D840+D775+D669+D650+D548+D463+D309+D130+D99+12+D1021</f>
        <v>#VALUE!</v>
      </c>
      <c r="E1022" s="109" t="e">
        <f>+E1010+E960+E874+E840+E775+E669+E650+E548+E463+E309+E130+E99+E1021+14</f>
        <v>#VALUE!</v>
      </c>
      <c r="F1022" s="109">
        <f>+F1010+F960+F874+F840+F775+F669+F650+F548+F463+F309+F130+F99+F1021+14</f>
        <v>30</v>
      </c>
      <c r="G1022" s="109">
        <f>+G1010+G960+G874+G840+G775+G669+G650+G548+G463+G309+G130+G99</f>
        <v>2</v>
      </c>
      <c r="H1022" s="109">
        <f>+H1010+H960+H874+H840+H775+H669+H650+H548+H463+H309+H130+H99+H1021+10</f>
        <v>24</v>
      </c>
      <c r="I1022" s="94">
        <v>4</v>
      </c>
    </row>
  </sheetData>
  <autoFilter ref="A10:S10"/>
  <mergeCells count="259">
    <mergeCell ref="A1022:C1022"/>
    <mergeCell ref="B8:B10"/>
    <mergeCell ref="B11:B163"/>
    <mergeCell ref="C207:C252"/>
    <mergeCell ref="C291:C317"/>
    <mergeCell ref="C1012:C1013"/>
    <mergeCell ref="C1018:C1019"/>
    <mergeCell ref="B971:B1015"/>
    <mergeCell ref="B1016:B1021"/>
    <mergeCell ref="C971:C975"/>
    <mergeCell ref="B806:B865"/>
    <mergeCell ref="C855:C860"/>
    <mergeCell ref="C806:C815"/>
    <mergeCell ref="B594:B690"/>
    <mergeCell ref="C686:C688"/>
    <mergeCell ref="C671:C684"/>
    <mergeCell ref="C638:C669"/>
    <mergeCell ref="C575:C577"/>
    <mergeCell ref="C579:C587"/>
    <mergeCell ref="C254:C258"/>
    <mergeCell ref="C198:C205"/>
    <mergeCell ref="B191:C191"/>
    <mergeCell ref="B166:B190"/>
    <mergeCell ref="C188:C189"/>
    <mergeCell ref="D991:D992"/>
    <mergeCell ref="D994:D995"/>
    <mergeCell ref="D996:D997"/>
    <mergeCell ref="C1000:C1010"/>
    <mergeCell ref="D1003:D1004"/>
    <mergeCell ref="D1005:D1006"/>
    <mergeCell ref="D1007:D1008"/>
    <mergeCell ref="C983:C984"/>
    <mergeCell ref="C986:C989"/>
    <mergeCell ref="C991:C998"/>
    <mergeCell ref="D972:D974"/>
    <mergeCell ref="C977:C981"/>
    <mergeCell ref="D977:D978"/>
    <mergeCell ref="D979:D980"/>
    <mergeCell ref="G9:J9"/>
    <mergeCell ref="D8:J8"/>
    <mergeCell ref="C319:C341"/>
    <mergeCell ref="C343:C362"/>
    <mergeCell ref="B192:B363"/>
    <mergeCell ref="C961:C963"/>
    <mergeCell ref="C965:C968"/>
    <mergeCell ref="B916:B970"/>
    <mergeCell ref="C953:C956"/>
    <mergeCell ref="C958:C959"/>
    <mergeCell ref="C945:C947"/>
    <mergeCell ref="C949:C951"/>
    <mergeCell ref="C938:C943"/>
    <mergeCell ref="C918:C924"/>
    <mergeCell ref="C926:C930"/>
    <mergeCell ref="C902:C903"/>
    <mergeCell ref="C907:C909"/>
    <mergeCell ref="C911:C913"/>
    <mergeCell ref="D911:D913"/>
    <mergeCell ref="B897:B915"/>
    <mergeCell ref="D882:D884"/>
    <mergeCell ref="D885:D886"/>
    <mergeCell ref="D887:D888"/>
    <mergeCell ref="D891:D892"/>
    <mergeCell ref="B866:B894"/>
    <mergeCell ref="C872:C878"/>
    <mergeCell ref="C880:C892"/>
    <mergeCell ref="C866:C870"/>
    <mergeCell ref="D867:D868"/>
    <mergeCell ref="D869:D870"/>
    <mergeCell ref="D857:D859"/>
    <mergeCell ref="C862:C863"/>
    <mergeCell ref="C840:C846"/>
    <mergeCell ref="C852:C853"/>
    <mergeCell ref="C817:C824"/>
    <mergeCell ref="D817:D820"/>
    <mergeCell ref="D821:D822"/>
    <mergeCell ref="C826:C838"/>
    <mergeCell ref="D835:D836"/>
    <mergeCell ref="D837:D838"/>
    <mergeCell ref="D808:D809"/>
    <mergeCell ref="D812:D813"/>
    <mergeCell ref="B705:B805"/>
    <mergeCell ref="C796:C803"/>
    <mergeCell ref="D796:D797"/>
    <mergeCell ref="D799:D800"/>
    <mergeCell ref="D780:D781"/>
    <mergeCell ref="D782:D783"/>
    <mergeCell ref="D786:D787"/>
    <mergeCell ref="C789:C794"/>
    <mergeCell ref="C774:C777"/>
    <mergeCell ref="C779:C787"/>
    <mergeCell ref="C752:C772"/>
    <mergeCell ref="D752:D753"/>
    <mergeCell ref="D754:D757"/>
    <mergeCell ref="D758:D761"/>
    <mergeCell ref="D764:D768"/>
    <mergeCell ref="D769:D770"/>
    <mergeCell ref="D771:D772"/>
    <mergeCell ref="C731:C741"/>
    <mergeCell ref="D731:D733"/>
    <mergeCell ref="C743:C750"/>
    <mergeCell ref="D745:D746"/>
    <mergeCell ref="C720:C729"/>
    <mergeCell ref="D721:D723"/>
    <mergeCell ref="D724:D725"/>
    <mergeCell ref="C709:C710"/>
    <mergeCell ref="C712:C718"/>
    <mergeCell ref="C699:C702"/>
    <mergeCell ref="C705:C707"/>
    <mergeCell ref="D705:D706"/>
    <mergeCell ref="B691:B704"/>
    <mergeCell ref="C693:C694"/>
    <mergeCell ref="C696:C697"/>
    <mergeCell ref="D649:D650"/>
    <mergeCell ref="C620:C623"/>
    <mergeCell ref="C625:C636"/>
    <mergeCell ref="D594:D596"/>
    <mergeCell ref="D597:D598"/>
    <mergeCell ref="D602:D605"/>
    <mergeCell ref="D606:D608"/>
    <mergeCell ref="D612:D615"/>
    <mergeCell ref="C594:C618"/>
    <mergeCell ref="D580:D581"/>
    <mergeCell ref="D585:D586"/>
    <mergeCell ref="B514:B593"/>
    <mergeCell ref="C565:C573"/>
    <mergeCell ref="D565:D566"/>
    <mergeCell ref="D571:D572"/>
    <mergeCell ref="D550:D551"/>
    <mergeCell ref="D552:D553"/>
    <mergeCell ref="C555:C563"/>
    <mergeCell ref="D561:D562"/>
    <mergeCell ref="C514:C529"/>
    <mergeCell ref="C531:C541"/>
    <mergeCell ref="D583:D584"/>
    <mergeCell ref="C543:C553"/>
    <mergeCell ref="D538:D541"/>
    <mergeCell ref="D514:D515"/>
    <mergeCell ref="D516:D517"/>
    <mergeCell ref="D527:D528"/>
    <mergeCell ref="D531:D533"/>
    <mergeCell ref="D408:D415"/>
    <mergeCell ref="D417:D419"/>
    <mergeCell ref="D421:D427"/>
    <mergeCell ref="D428:D429"/>
    <mergeCell ref="D475:D476"/>
    <mergeCell ref="C478:C490"/>
    <mergeCell ref="D479:D489"/>
    <mergeCell ref="C492:C509"/>
    <mergeCell ref="D492:D498"/>
    <mergeCell ref="D499:D500"/>
    <mergeCell ref="D501:D505"/>
    <mergeCell ref="D506:D507"/>
    <mergeCell ref="C455:C460"/>
    <mergeCell ref="D458:D460"/>
    <mergeCell ref="C462:C476"/>
    <mergeCell ref="D462:D464"/>
    <mergeCell ref="D465:D467"/>
    <mergeCell ref="D468:D469"/>
    <mergeCell ref="D470:D471"/>
    <mergeCell ref="D473:D474"/>
    <mergeCell ref="D355:D357"/>
    <mergeCell ref="C365:C368"/>
    <mergeCell ref="C370:C375"/>
    <mergeCell ref="D372:D373"/>
    <mergeCell ref="B365:B513"/>
    <mergeCell ref="D333:D334"/>
    <mergeCell ref="D343:D344"/>
    <mergeCell ref="D348:D349"/>
    <mergeCell ref="D307:D308"/>
    <mergeCell ref="D311:D312"/>
    <mergeCell ref="D313:D316"/>
    <mergeCell ref="D321:D322"/>
    <mergeCell ref="D327:D328"/>
    <mergeCell ref="D430:D432"/>
    <mergeCell ref="D433:D434"/>
    <mergeCell ref="D435:D438"/>
    <mergeCell ref="D439:D444"/>
    <mergeCell ref="C446:C453"/>
    <mergeCell ref="D450:D453"/>
    <mergeCell ref="C377:C444"/>
    <mergeCell ref="D377:D379"/>
    <mergeCell ref="D383:D391"/>
    <mergeCell ref="D392:D402"/>
    <mergeCell ref="D403:D407"/>
    <mergeCell ref="D286:D287"/>
    <mergeCell ref="D288:D289"/>
    <mergeCell ref="D296:D297"/>
    <mergeCell ref="D299:D300"/>
    <mergeCell ref="C271:C278"/>
    <mergeCell ref="D271:D272"/>
    <mergeCell ref="D273:D274"/>
    <mergeCell ref="D275:D276"/>
    <mergeCell ref="C280:C289"/>
    <mergeCell ref="D280:D281"/>
    <mergeCell ref="D282:D283"/>
    <mergeCell ref="D284:D285"/>
    <mergeCell ref="D254:D255"/>
    <mergeCell ref="D256:D257"/>
    <mergeCell ref="C260:C269"/>
    <mergeCell ref="D260:D264"/>
    <mergeCell ref="D265:D268"/>
    <mergeCell ref="D229:D231"/>
    <mergeCell ref="D232:D233"/>
    <mergeCell ref="D237:D238"/>
    <mergeCell ref="D239:D240"/>
    <mergeCell ref="D241:D245"/>
    <mergeCell ref="D246:D247"/>
    <mergeCell ref="D249:D251"/>
    <mergeCell ref="D209:D211"/>
    <mergeCell ref="D212:D213"/>
    <mergeCell ref="D214:D215"/>
    <mergeCell ref="D216:D220"/>
    <mergeCell ref="D221:D223"/>
    <mergeCell ref="D226:D228"/>
    <mergeCell ref="C192:C196"/>
    <mergeCell ref="D192:D193"/>
    <mergeCell ref="D194:D195"/>
    <mergeCell ref="C172:C175"/>
    <mergeCell ref="C179:C180"/>
    <mergeCell ref="C166:C168"/>
    <mergeCell ref="D132:D134"/>
    <mergeCell ref="C137:C148"/>
    <mergeCell ref="D138:D147"/>
    <mergeCell ref="C150:C163"/>
    <mergeCell ref="D150:D152"/>
    <mergeCell ref="D153:D163"/>
    <mergeCell ref="C107:C111"/>
    <mergeCell ref="D107:D111"/>
    <mergeCell ref="C113:C135"/>
    <mergeCell ref="D113:D119"/>
    <mergeCell ref="D120:D124"/>
    <mergeCell ref="D125:D126"/>
    <mergeCell ref="D128:D129"/>
    <mergeCell ref="D130:D131"/>
    <mergeCell ref="C92:C95"/>
    <mergeCell ref="D92:D93"/>
    <mergeCell ref="C97:C105"/>
    <mergeCell ref="D102:D103"/>
    <mergeCell ref="D104:D105"/>
    <mergeCell ref="C53:C67"/>
    <mergeCell ref="D53:D58"/>
    <mergeCell ref="D59:D67"/>
    <mergeCell ref="C69:C90"/>
    <mergeCell ref="D69:D90"/>
    <mergeCell ref="C31:C39"/>
    <mergeCell ref="D32:D36"/>
    <mergeCell ref="C41:C51"/>
    <mergeCell ref="D42:D43"/>
    <mergeCell ref="D44:D45"/>
    <mergeCell ref="D48:D49"/>
    <mergeCell ref="C11:C15"/>
    <mergeCell ref="D11:D13"/>
    <mergeCell ref="C17:C29"/>
    <mergeCell ref="D27:D29"/>
    <mergeCell ref="A8:A10"/>
    <mergeCell ref="C8:C10"/>
    <mergeCell ref="D9:D10"/>
    <mergeCell ref="E9:E10"/>
    <mergeCell ref="F9:F10"/>
  </mergeCells>
  <conditionalFormatting sqref="E41:E51 D31 D69 D92 D94:D95 D107 A364:C364 A704">
    <cfRule type="cellIs" dxfId="124" priority="125" stopIfTrue="1" operator="equal">
      <formula>0</formula>
    </cfRule>
  </conditionalFormatting>
  <conditionalFormatting sqref="D69 D92 D94:D95 D107">
    <cfRule type="cellIs" dxfId="123" priority="126" stopIfTrue="1" operator="equal">
      <formula>0</formula>
    </cfRule>
  </conditionalFormatting>
  <conditionalFormatting sqref="C192">
    <cfRule type="cellIs" dxfId="122" priority="124" stopIfTrue="1" operator="equal">
      <formula>0</formula>
    </cfRule>
  </conditionalFormatting>
  <conditionalFormatting sqref="D358 D359:E361 G358:G361">
    <cfRule type="cellIs" dxfId="121" priority="110" stopIfTrue="1" operator="equal">
      <formula>0</formula>
    </cfRule>
  </conditionalFormatting>
  <conditionalFormatting sqref="F252:J252">
    <cfRule type="cellIs" dxfId="120" priority="103" stopIfTrue="1" operator="equal">
      <formula>0</formula>
    </cfRule>
  </conditionalFormatting>
  <conditionalFormatting sqref="G362 E343:J343 F291:J317 D192:J197 D206:J206 D290:J290 D253:J253 D259:J259 D270:J279 D342:J342 D318:J318 D282:D283 D280 D288 D256 D258 D254 D260 D319:D321 D291 D363:J364">
    <cfRule type="cellIs" dxfId="119" priority="122" stopIfTrue="1" operator="equal">
      <formula>0</formula>
    </cfRule>
  </conditionalFormatting>
  <conditionalFormatting sqref="F204:J205">
    <cfRule type="cellIs" dxfId="118" priority="121" stopIfTrue="1" operator="equal">
      <formula>0</formula>
    </cfRule>
  </conditionalFormatting>
  <conditionalFormatting sqref="F198:J203">
    <cfRule type="cellIs" dxfId="117" priority="120" stopIfTrue="1" operator="equal">
      <formula>0</formula>
    </cfRule>
  </conditionalFormatting>
  <conditionalFormatting sqref="D198:D199">
    <cfRule type="cellIs" dxfId="116" priority="119" stopIfTrue="1" operator="equal">
      <formula>0</formula>
    </cfRule>
  </conditionalFormatting>
  <conditionalFormatting sqref="D200">
    <cfRule type="cellIs" dxfId="115" priority="118" stopIfTrue="1" operator="equal">
      <formula>0</formula>
    </cfRule>
  </conditionalFormatting>
  <conditionalFormatting sqref="D281 F280:J289">
    <cfRule type="cellIs" dxfId="114" priority="117" stopIfTrue="1" operator="equal">
      <formula>0</formula>
    </cfRule>
  </conditionalFormatting>
  <conditionalFormatting sqref="F254:J258">
    <cfRule type="cellIs" dxfId="113" priority="116" stopIfTrue="1" operator="equal">
      <formula>0</formula>
    </cfRule>
  </conditionalFormatting>
  <conditionalFormatting sqref="D262 F260:J269">
    <cfRule type="cellIs" dxfId="112" priority="115" stopIfTrue="1" operator="equal">
      <formula>0</formula>
    </cfRule>
  </conditionalFormatting>
  <conditionalFormatting sqref="F319:J341">
    <cfRule type="cellIs" dxfId="111" priority="114" stopIfTrue="1" operator="equal">
      <formula>0</formula>
    </cfRule>
  </conditionalFormatting>
  <conditionalFormatting sqref="D346:E347 G346:G357 D362">
    <cfRule type="cellIs" dxfId="110" priority="113" stopIfTrue="1" operator="equal">
      <formula>0</formula>
    </cfRule>
  </conditionalFormatting>
  <conditionalFormatting sqref="D348:E348 E356:E357 D352:E355 E351 D350:E350 E349">
    <cfRule type="cellIs" dxfId="109" priority="112" stopIfTrue="1" operator="equal">
      <formula>0</formula>
    </cfRule>
  </conditionalFormatting>
  <conditionalFormatting sqref="E362">
    <cfRule type="cellIs" dxfId="108" priority="111" stopIfTrue="1" operator="equal">
      <formula>0</formula>
    </cfRule>
  </conditionalFormatting>
  <conditionalFormatting sqref="F207:J216">
    <cfRule type="cellIs" dxfId="107" priority="109" stopIfTrue="1" operator="equal">
      <formula>0</formula>
    </cfRule>
  </conditionalFormatting>
  <conditionalFormatting sqref="F217:J221">
    <cfRule type="cellIs" dxfId="106" priority="108" stopIfTrue="1" operator="equal">
      <formula>0</formula>
    </cfRule>
  </conditionalFormatting>
  <conditionalFormatting sqref="F222:J231">
    <cfRule type="cellIs" dxfId="105" priority="107" stopIfTrue="1" operator="equal">
      <formula>0</formula>
    </cfRule>
  </conditionalFormatting>
  <conditionalFormatting sqref="F232:J236">
    <cfRule type="cellIs" dxfId="104" priority="106" stopIfTrue="1" operator="equal">
      <formula>0</formula>
    </cfRule>
  </conditionalFormatting>
  <conditionalFormatting sqref="F237:J246">
    <cfRule type="cellIs" dxfId="103" priority="105" stopIfTrue="1" operator="equal">
      <formula>0</formula>
    </cfRule>
  </conditionalFormatting>
  <conditionalFormatting sqref="F247:J251">
    <cfRule type="cellIs" dxfId="102" priority="104" stopIfTrue="1" operator="equal">
      <formula>0</formula>
    </cfRule>
  </conditionalFormatting>
  <conditionalFormatting sqref="D472 D420 D422:D426 D431 D436:D437 D459 D462:D465 D408 D370:D372 D404:D406 D382:D383 D416:H416 D381:H381 E382:H415 E462:H474 D475:H479 D461:H461 D468:D469 D392 D456:D457 E452:H460 E480:H489 D490:H490 E493:H498 E500:H500 E502:H505 E507:H507 D508:H509 D506:H506 D501:H501 D499:H499 D374:D377 E370:H380 C370 E417:H445 D366:H368 C376:C377 C369:H369 C510:H513 C492:H492 C491:J491 C477:C478 C454:D455 C461:C462 C446 C445:D445 A445:A446 A454:A462 A477:A513 A365:H365 A366:A369 A376:A377">
    <cfRule type="cellIs" dxfId="101" priority="102" operator="equal">
      <formula>0</formula>
    </cfRule>
  </conditionalFormatting>
  <conditionalFormatting sqref="D446:D449">
    <cfRule type="cellIs" dxfId="100" priority="101" operator="equal">
      <formula>0</formula>
    </cfRule>
  </conditionalFormatting>
  <conditionalFormatting sqref="E446:E451">
    <cfRule type="cellIs" dxfId="99" priority="100" operator="equal">
      <formula>0</formula>
    </cfRule>
  </conditionalFormatting>
  <conditionalFormatting sqref="F446:F451">
    <cfRule type="cellIs" dxfId="98" priority="99" operator="equal">
      <formula>0</formula>
    </cfRule>
  </conditionalFormatting>
  <conditionalFormatting sqref="G446:J451">
    <cfRule type="cellIs" dxfId="97" priority="98" operator="equal">
      <formula>0</formula>
    </cfRule>
  </conditionalFormatting>
  <conditionalFormatting sqref="D544">
    <cfRule type="cellIs" dxfId="96" priority="97" stopIfTrue="1" operator="equal">
      <formula>0</formula>
    </cfRule>
  </conditionalFormatting>
  <conditionalFormatting sqref="E550">
    <cfRule type="cellIs" dxfId="95" priority="89" stopIfTrue="1" operator="equal">
      <formula>0</formula>
    </cfRule>
  </conditionalFormatting>
  <conditionalFormatting sqref="E544">
    <cfRule type="cellIs" dxfId="94" priority="96" stopIfTrue="1" operator="equal">
      <formula>0</formula>
    </cfRule>
  </conditionalFormatting>
  <conditionalFormatting sqref="E545:E547">
    <cfRule type="cellIs" dxfId="93" priority="95" stopIfTrue="1" operator="equal">
      <formula>0</formula>
    </cfRule>
  </conditionalFormatting>
  <conditionalFormatting sqref="D545:D547">
    <cfRule type="cellIs" dxfId="92" priority="94" stopIfTrue="1" operator="equal">
      <formula>0</formula>
    </cfRule>
  </conditionalFormatting>
  <conditionalFormatting sqref="E548">
    <cfRule type="cellIs" dxfId="91" priority="93" stopIfTrue="1" operator="equal">
      <formula>0</formula>
    </cfRule>
  </conditionalFormatting>
  <conditionalFormatting sqref="E549">
    <cfRule type="cellIs" dxfId="90" priority="92" stopIfTrue="1" operator="equal">
      <formula>0</formula>
    </cfRule>
  </conditionalFormatting>
  <conditionalFormatting sqref="D549">
    <cfRule type="cellIs" dxfId="89" priority="91" stopIfTrue="1" operator="equal">
      <formula>0</formula>
    </cfRule>
  </conditionalFormatting>
  <conditionalFormatting sqref="D550">
    <cfRule type="cellIs" dxfId="88" priority="90" stopIfTrue="1" operator="equal">
      <formula>0</formula>
    </cfRule>
  </conditionalFormatting>
  <conditionalFormatting sqref="E551">
    <cfRule type="cellIs" dxfId="87" priority="88" stopIfTrue="1" operator="equal">
      <formula>0</formula>
    </cfRule>
  </conditionalFormatting>
  <conditionalFormatting sqref="E552:E553">
    <cfRule type="cellIs" dxfId="86" priority="87" stopIfTrue="1" operator="equal">
      <formula>0</formula>
    </cfRule>
  </conditionalFormatting>
  <conditionalFormatting sqref="E546">
    <cfRule type="cellIs" dxfId="85" priority="86" stopIfTrue="1" operator="equal">
      <formula>0</formula>
    </cfRule>
  </conditionalFormatting>
  <conditionalFormatting sqref="D548">
    <cfRule type="cellIs" dxfId="84" priority="83" stopIfTrue="1" operator="equal">
      <formula>0</formula>
    </cfRule>
  </conditionalFormatting>
  <conditionalFormatting sqref="E550:E551">
    <cfRule type="cellIs" dxfId="83" priority="79" stopIfTrue="1" operator="equal">
      <formula>0</formula>
    </cfRule>
  </conditionalFormatting>
  <conditionalFormatting sqref="E548">
    <cfRule type="cellIs" dxfId="82" priority="82" stopIfTrue="1" operator="equal">
      <formula>0</formula>
    </cfRule>
  </conditionalFormatting>
  <conditionalFormatting sqref="E547">
    <cfRule type="cellIs" dxfId="81" priority="85" stopIfTrue="1" operator="equal">
      <formula>0</formula>
    </cfRule>
  </conditionalFormatting>
  <conditionalFormatting sqref="D547">
    <cfRule type="cellIs" dxfId="80" priority="84" stopIfTrue="1" operator="equal">
      <formula>0</formula>
    </cfRule>
  </conditionalFormatting>
  <conditionalFormatting sqref="E549">
    <cfRule type="cellIs" dxfId="79" priority="81" stopIfTrue="1" operator="equal">
      <formula>0</formula>
    </cfRule>
  </conditionalFormatting>
  <conditionalFormatting sqref="D549">
    <cfRule type="cellIs" dxfId="78" priority="80" stopIfTrue="1" operator="equal">
      <formula>0</formula>
    </cfRule>
  </conditionalFormatting>
  <conditionalFormatting sqref="E552:E553">
    <cfRule type="cellIs" dxfId="77" priority="78" stopIfTrue="1" operator="equal">
      <formula>0</formula>
    </cfRule>
  </conditionalFormatting>
  <conditionalFormatting sqref="E625">
    <cfRule type="cellIs" dxfId="76" priority="77" stopIfTrue="1" operator="equal">
      <formula>0</formula>
    </cfRule>
  </conditionalFormatting>
  <conditionalFormatting sqref="D632">
    <cfRule type="cellIs" dxfId="75" priority="76" stopIfTrue="1" operator="equal">
      <formula>0</formula>
    </cfRule>
  </conditionalFormatting>
  <conditionalFormatting sqref="E649:E650">
    <cfRule type="cellIs" dxfId="74" priority="75" stopIfTrue="1" operator="equal">
      <formula>0</formula>
    </cfRule>
  </conditionalFormatting>
  <conditionalFormatting sqref="E653">
    <cfRule type="cellIs" dxfId="73" priority="74" stopIfTrue="1" operator="equal">
      <formula>0</formula>
    </cfRule>
  </conditionalFormatting>
  <conditionalFormatting sqref="E647">
    <cfRule type="cellIs" dxfId="72" priority="73" stopIfTrue="1" operator="equal">
      <formula>0</formula>
    </cfRule>
  </conditionalFormatting>
  <conditionalFormatting sqref="E673">
    <cfRule type="cellIs" dxfId="71" priority="72" stopIfTrue="1" operator="equal">
      <formula>0</formula>
    </cfRule>
  </conditionalFormatting>
  <conditionalFormatting sqref="E673">
    <cfRule type="cellIs" dxfId="70" priority="71" stopIfTrue="1" operator="equal">
      <formula>0</formula>
    </cfRule>
  </conditionalFormatting>
  <conditionalFormatting sqref="E683">
    <cfRule type="cellIs" dxfId="69" priority="70" stopIfTrue="1" operator="equal">
      <formula>0</formula>
    </cfRule>
  </conditionalFormatting>
  <conditionalFormatting sqref="E683">
    <cfRule type="cellIs" dxfId="68" priority="69" stopIfTrue="1" operator="equal">
      <formula>0</formula>
    </cfRule>
  </conditionalFormatting>
  <conditionalFormatting sqref="E671">
    <cfRule type="cellIs" dxfId="67" priority="68" stopIfTrue="1" operator="equal">
      <formula>0</formula>
    </cfRule>
  </conditionalFormatting>
  <conditionalFormatting sqref="E671">
    <cfRule type="cellIs" dxfId="66" priority="67" stopIfTrue="1" operator="equal">
      <formula>0</formula>
    </cfRule>
  </conditionalFormatting>
  <conditionalFormatting sqref="E684">
    <cfRule type="cellIs" dxfId="65" priority="66" stopIfTrue="1" operator="equal">
      <formula>0</formula>
    </cfRule>
  </conditionalFormatting>
  <conditionalFormatting sqref="E684">
    <cfRule type="cellIs" dxfId="64" priority="65" stopIfTrue="1" operator="equal">
      <formula>0</formula>
    </cfRule>
  </conditionalFormatting>
  <conditionalFormatting sqref="E681">
    <cfRule type="cellIs" dxfId="63" priority="64" stopIfTrue="1" operator="equal">
      <formula>0</formula>
    </cfRule>
  </conditionalFormatting>
  <conditionalFormatting sqref="E681">
    <cfRule type="cellIs" dxfId="62" priority="63" stopIfTrue="1" operator="equal">
      <formula>0</formula>
    </cfRule>
  </conditionalFormatting>
  <conditionalFormatting sqref="E682">
    <cfRule type="cellIs" dxfId="61" priority="62" stopIfTrue="1" operator="equal">
      <formula>0</formula>
    </cfRule>
  </conditionalFormatting>
  <conditionalFormatting sqref="E682">
    <cfRule type="cellIs" dxfId="60" priority="61" stopIfTrue="1" operator="equal">
      <formula>0</formula>
    </cfRule>
  </conditionalFormatting>
  <conditionalFormatting sqref="E676">
    <cfRule type="cellIs" dxfId="59" priority="60" stopIfTrue="1" operator="equal">
      <formula>0</formula>
    </cfRule>
  </conditionalFormatting>
  <conditionalFormatting sqref="E676">
    <cfRule type="cellIs" dxfId="58" priority="59" stopIfTrue="1" operator="equal">
      <formula>0</formula>
    </cfRule>
  </conditionalFormatting>
  <conditionalFormatting sqref="E622">
    <cfRule type="cellIs" dxfId="57" priority="58" stopIfTrue="1" operator="equal">
      <formula>0</formula>
    </cfRule>
  </conditionalFormatting>
  <conditionalFormatting sqref="E623">
    <cfRule type="cellIs" dxfId="56" priority="57" stopIfTrue="1" operator="equal">
      <formula>0</formula>
    </cfRule>
  </conditionalFormatting>
  <conditionalFormatting sqref="E621">
    <cfRule type="cellIs" dxfId="55" priority="56" stopIfTrue="1" operator="equal">
      <formula>0</formula>
    </cfRule>
  </conditionalFormatting>
  <conditionalFormatting sqref="D629">
    <cfRule type="cellIs" dxfId="54" priority="55" stopIfTrue="1" operator="equal">
      <formula>0</formula>
    </cfRule>
  </conditionalFormatting>
  <conditionalFormatting sqref="E629">
    <cfRule type="cellIs" dxfId="53" priority="54" stopIfTrue="1" operator="equal">
      <formula>0</formula>
    </cfRule>
  </conditionalFormatting>
  <conditionalFormatting sqref="D634">
    <cfRule type="cellIs" dxfId="52" priority="53" stopIfTrue="1" operator="equal">
      <formula>0</formula>
    </cfRule>
  </conditionalFormatting>
  <conditionalFormatting sqref="E646">
    <cfRule type="cellIs" dxfId="51" priority="52" stopIfTrue="1" operator="equal">
      <formula>0</formula>
    </cfRule>
  </conditionalFormatting>
  <conditionalFormatting sqref="E648">
    <cfRule type="cellIs" dxfId="50" priority="51" stopIfTrue="1" operator="equal">
      <formula>0</formula>
    </cfRule>
  </conditionalFormatting>
  <conditionalFormatting sqref="E641">
    <cfRule type="cellIs" dxfId="49" priority="50" stopIfTrue="1" operator="equal">
      <formula>0</formula>
    </cfRule>
  </conditionalFormatting>
  <conditionalFormatting sqref="E675">
    <cfRule type="cellIs" dxfId="48" priority="49" stopIfTrue="1" operator="equal">
      <formula>0</formula>
    </cfRule>
  </conditionalFormatting>
  <conditionalFormatting sqref="E675">
    <cfRule type="cellIs" dxfId="47" priority="48" stopIfTrue="1" operator="equal">
      <formula>0</formula>
    </cfRule>
  </conditionalFormatting>
  <conditionalFormatting sqref="E677">
    <cfRule type="cellIs" dxfId="46" priority="47" stopIfTrue="1" operator="equal">
      <formula>0</formula>
    </cfRule>
  </conditionalFormatting>
  <conditionalFormatting sqref="E677">
    <cfRule type="cellIs" dxfId="45" priority="46" stopIfTrue="1" operator="equal">
      <formula>0</formula>
    </cfRule>
  </conditionalFormatting>
  <conditionalFormatting sqref="E678">
    <cfRule type="cellIs" dxfId="44" priority="45" stopIfTrue="1" operator="equal">
      <formula>0</formula>
    </cfRule>
  </conditionalFormatting>
  <conditionalFormatting sqref="E678">
    <cfRule type="cellIs" dxfId="43" priority="44" stopIfTrue="1" operator="equal">
      <formula>0</formula>
    </cfRule>
  </conditionalFormatting>
  <conditionalFormatting sqref="E672">
    <cfRule type="cellIs" dxfId="42" priority="43" stopIfTrue="1" operator="equal">
      <formula>0</formula>
    </cfRule>
  </conditionalFormatting>
  <conditionalFormatting sqref="E672">
    <cfRule type="cellIs" dxfId="41" priority="42" stopIfTrue="1" operator="equal">
      <formula>0</formula>
    </cfRule>
  </conditionalFormatting>
  <conditionalFormatting sqref="D633">
    <cfRule type="cellIs" dxfId="40" priority="41" stopIfTrue="1" operator="equal">
      <formula>0</formula>
    </cfRule>
  </conditionalFormatting>
  <conditionalFormatting sqref="E633">
    <cfRule type="cellIs" dxfId="39" priority="40" stopIfTrue="1" operator="equal">
      <formula>0</formula>
    </cfRule>
  </conditionalFormatting>
  <conditionalFormatting sqref="E626">
    <cfRule type="cellIs" dxfId="38" priority="39" stopIfTrue="1" operator="equal">
      <formula>0</formula>
    </cfRule>
  </conditionalFormatting>
  <conditionalFormatting sqref="D628">
    <cfRule type="cellIs" dxfId="37" priority="38" stopIfTrue="1" operator="equal">
      <formula>0</formula>
    </cfRule>
  </conditionalFormatting>
  <conditionalFormatting sqref="E628">
    <cfRule type="cellIs" dxfId="36" priority="37" stopIfTrue="1" operator="equal">
      <formula>0</formula>
    </cfRule>
  </conditionalFormatting>
  <conditionalFormatting sqref="E642:E643">
    <cfRule type="cellIs" dxfId="35" priority="36" stopIfTrue="1" operator="equal">
      <formula>0</formula>
    </cfRule>
  </conditionalFormatting>
  <conditionalFormatting sqref="E644:E645">
    <cfRule type="cellIs" dxfId="34" priority="35" stopIfTrue="1" operator="equal">
      <formula>0</formula>
    </cfRule>
  </conditionalFormatting>
  <conditionalFormatting sqref="E639">
    <cfRule type="cellIs" dxfId="33" priority="34" stopIfTrue="1" operator="equal">
      <formula>0</formula>
    </cfRule>
  </conditionalFormatting>
  <conditionalFormatting sqref="D640:E640">
    <cfRule type="cellIs" dxfId="32" priority="33" stopIfTrue="1" operator="equal">
      <formula>0</formula>
    </cfRule>
  </conditionalFormatting>
  <conditionalFormatting sqref="E688">
    <cfRule type="cellIs" dxfId="31" priority="32" stopIfTrue="1" operator="equal">
      <formula>0</formula>
    </cfRule>
  </conditionalFormatting>
  <conditionalFormatting sqref="D688">
    <cfRule type="cellIs" dxfId="30" priority="31" stopIfTrue="1" operator="equal">
      <formula>0</formula>
    </cfRule>
  </conditionalFormatting>
  <conditionalFormatting sqref="E655">
    <cfRule type="cellIs" dxfId="29" priority="30" stopIfTrue="1" operator="equal">
      <formula>0</formula>
    </cfRule>
  </conditionalFormatting>
  <conditionalFormatting sqref="E652">
    <cfRule type="cellIs" dxfId="28" priority="29" stopIfTrue="1" operator="equal">
      <formula>0</formula>
    </cfRule>
  </conditionalFormatting>
  <conditionalFormatting sqref="E654">
    <cfRule type="cellIs" dxfId="27" priority="28" stopIfTrue="1" operator="equal">
      <formula>0</formula>
    </cfRule>
  </conditionalFormatting>
  <conditionalFormatting sqref="E674">
    <cfRule type="cellIs" dxfId="26" priority="27" stopIfTrue="1" operator="equal">
      <formula>0</formula>
    </cfRule>
  </conditionalFormatting>
  <conditionalFormatting sqref="E674">
    <cfRule type="cellIs" dxfId="25" priority="26" stopIfTrue="1" operator="equal">
      <formula>0</formula>
    </cfRule>
  </conditionalFormatting>
  <conditionalFormatting sqref="E656">
    <cfRule type="cellIs" dxfId="24" priority="25" stopIfTrue="1" operator="equal">
      <formula>0</formula>
    </cfRule>
  </conditionalFormatting>
  <conditionalFormatting sqref="E679">
    <cfRule type="cellIs" dxfId="23" priority="24" stopIfTrue="1" operator="equal">
      <formula>0</formula>
    </cfRule>
  </conditionalFormatting>
  <conditionalFormatting sqref="E679">
    <cfRule type="cellIs" dxfId="22" priority="23" stopIfTrue="1" operator="equal">
      <formula>0</formula>
    </cfRule>
  </conditionalFormatting>
  <conditionalFormatting sqref="D657">
    <cfRule type="cellIs" dxfId="21" priority="22" stopIfTrue="1" operator="equal">
      <formula>0</formula>
    </cfRule>
  </conditionalFormatting>
  <conditionalFormatting sqref="E686:E687">
    <cfRule type="cellIs" dxfId="20" priority="21" stopIfTrue="1" operator="equal">
      <formula>0</formula>
    </cfRule>
  </conditionalFormatting>
  <conditionalFormatting sqref="E636">
    <cfRule type="cellIs" dxfId="19" priority="20" stopIfTrue="1" operator="equal">
      <formula>0</formula>
    </cfRule>
  </conditionalFormatting>
  <conditionalFormatting sqref="E627">
    <cfRule type="cellIs" dxfId="18" priority="19" stopIfTrue="1" operator="equal">
      <formula>0</formula>
    </cfRule>
  </conditionalFormatting>
  <conditionalFormatting sqref="D691 D698:H699 D692:H695 D703:H704">
    <cfRule type="cellIs" dxfId="17" priority="18" stopIfTrue="1" operator="equal">
      <formula>0</formula>
    </cfRule>
  </conditionalFormatting>
  <conditionalFormatting sqref="F691:H691 E696:H697 D696 D700:H702 C704">
    <cfRule type="cellIs" dxfId="16" priority="17" stopIfTrue="1" operator="equal">
      <formula>0</formula>
    </cfRule>
  </conditionalFormatting>
  <conditionalFormatting sqref="D798:D800 E779:E787 D779 D731:D737 E731:E741 D720 D726:D729 D709 E774:E776 D705:E707">
    <cfRule type="cellIs" dxfId="15" priority="16" operator="equal">
      <formula>0</formula>
    </cfRule>
  </conditionalFormatting>
  <conditionalFormatting sqref="D878">
    <cfRule type="cellIs" dxfId="14" priority="15" stopIfTrue="1" operator="equal">
      <formula>0</formula>
    </cfRule>
  </conditionalFormatting>
  <conditionalFormatting sqref="D919">
    <cfRule type="cellIs" dxfId="13" priority="14" stopIfTrue="1" operator="equal">
      <formula>0</formula>
    </cfRule>
  </conditionalFormatting>
  <conditionalFormatting sqref="D972 E971 E975">
    <cfRule type="cellIs" dxfId="12" priority="12" stopIfTrue="1" operator="equal">
      <formula>0</formula>
    </cfRule>
  </conditionalFormatting>
  <conditionalFormatting sqref="E993:E998 E1013 E977:E981 E984 D992:E992">
    <cfRule type="cellIs" dxfId="11" priority="13" stopIfTrue="1" operator="equal">
      <formula>0</formula>
    </cfRule>
  </conditionalFormatting>
  <conditionalFormatting sqref="D971">
    <cfRule type="cellIs" dxfId="10" priority="11" stopIfTrue="1" operator="equal">
      <formula>0</formula>
    </cfRule>
  </conditionalFormatting>
  <conditionalFormatting sqref="E972:E974">
    <cfRule type="cellIs" dxfId="9" priority="10" stopIfTrue="1" operator="equal">
      <formula>0</formula>
    </cfRule>
  </conditionalFormatting>
  <conditionalFormatting sqref="D983">
    <cfRule type="cellIs" dxfId="8" priority="8" stopIfTrue="1" operator="equal">
      <formula>0</formula>
    </cfRule>
  </conditionalFormatting>
  <conditionalFormatting sqref="E1002">
    <cfRule type="cellIs" dxfId="7" priority="7" stopIfTrue="1" operator="equal">
      <formula>0</formula>
    </cfRule>
  </conditionalFormatting>
  <conditionalFormatting sqref="E983">
    <cfRule type="cellIs" dxfId="6" priority="9" stopIfTrue="1" operator="equal">
      <formula>0</formula>
    </cfRule>
  </conditionalFormatting>
  <conditionalFormatting sqref="E1007:E1008">
    <cfRule type="cellIs" dxfId="5" priority="6" stopIfTrue="1" operator="equal">
      <formula>0</formula>
    </cfRule>
  </conditionalFormatting>
  <conditionalFormatting sqref="E1004">
    <cfRule type="cellIs" dxfId="4" priority="5" stopIfTrue="1" operator="equal">
      <formula>0</formula>
    </cfRule>
  </conditionalFormatting>
  <conditionalFormatting sqref="E1000:E1001">
    <cfRule type="cellIs" dxfId="3" priority="4" stopIfTrue="1" operator="equal">
      <formula>0</formula>
    </cfRule>
  </conditionalFormatting>
  <conditionalFormatting sqref="E991">
    <cfRule type="cellIs" dxfId="2" priority="3" stopIfTrue="1" operator="equal">
      <formula>0</formula>
    </cfRule>
  </conditionalFormatting>
  <conditionalFormatting sqref="D991">
    <cfRule type="cellIs" dxfId="1" priority="2" stopIfTrue="1" operator="equal">
      <formula>0</formula>
    </cfRule>
  </conditionalFormatting>
  <conditionalFormatting sqref="E1012">
    <cfRule type="cellIs" dxfId="0" priority="1" stopIfTrue="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3</vt:i4>
      </vt:variant>
    </vt:vector>
  </HeadingPairs>
  <TitlesOfParts>
    <vt:vector size="9" baseType="lpstr">
      <vt:lpstr>svod</vt:lpstr>
      <vt:lpstr>svod (тузатиш)</vt:lpstr>
      <vt:lpstr>номма ном</vt:lpstr>
      <vt:lpstr>4 ta vil nomma nomi</vt:lpstr>
      <vt:lpstr>13 vil nomma nomi</vt:lpstr>
      <vt:lpstr>Лист1</vt:lpstr>
      <vt:lpstr>'13 vil nomma nomi'!Область_печати</vt:lpstr>
      <vt:lpstr>svod!Область_печати</vt:lpstr>
      <vt:lpstr>'svod (тузатиш)'!Область_печати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2023-11-28T14:48:13Z</dcterms:modified>
</cp:coreProperties>
</file>