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30" activeTab="2"/>
  </bookViews>
  <sheets>
    <sheet name="СВОД вилоят бўйича" sheetId="3" r:id="rId1"/>
    <sheet name="ҳудуд бўйича" sheetId="6" r:id="rId2"/>
    <sheet name="номма ном вилоят" sheetId="7" r:id="rId3"/>
  </sheets>
  <definedNames>
    <definedName name="_xlnm.Print_Area" localSheetId="2">'номма ном вилоят'!$A$1:$N$1351</definedName>
    <definedName name="_xlnm.Print_Area" localSheetId="0">'СВОД вилоят бўйича'!$A$1:$P$23</definedName>
    <definedName name="_xlnm.Print_Area" localSheetId="1">'ҳудуд бўйича'!$A$1:$N$215</definedName>
  </definedNames>
  <calcPr calcId="162913"/>
</workbook>
</file>

<file path=xl/calcChain.xml><?xml version="1.0" encoding="utf-8"?>
<calcChain xmlns="http://schemas.openxmlformats.org/spreadsheetml/2006/main">
  <c r="M1347" i="7" l="1"/>
  <c r="J1347" i="7"/>
  <c r="K1347" i="7"/>
  <c r="J1335" i="7"/>
  <c r="H187" i="7"/>
  <c r="J187" i="7"/>
  <c r="J884" i="7"/>
  <c r="I884" i="7"/>
  <c r="N1176" i="7" l="1"/>
  <c r="M1176" i="7"/>
  <c r="L1176" i="7"/>
  <c r="K1176" i="7"/>
  <c r="J1176" i="7"/>
  <c r="I1176" i="7"/>
  <c r="H1176" i="7"/>
  <c r="G1176" i="7"/>
  <c r="F1176" i="7"/>
  <c r="E1176" i="7"/>
  <c r="N1174" i="7"/>
  <c r="M1174" i="7"/>
  <c r="L1174" i="7"/>
  <c r="K1174" i="7"/>
  <c r="J1174" i="7"/>
  <c r="I1174" i="7"/>
  <c r="H1174" i="7"/>
  <c r="G1174" i="7"/>
  <c r="F1174" i="7"/>
  <c r="E1174" i="7"/>
  <c r="N1172" i="7"/>
  <c r="M1172" i="7"/>
  <c r="L1172" i="7"/>
  <c r="K1172" i="7"/>
  <c r="H1172" i="7"/>
  <c r="G1172" i="7"/>
  <c r="F1172" i="7"/>
  <c r="E1172" i="7"/>
  <c r="N1167" i="7"/>
  <c r="M1167" i="7"/>
  <c r="L1167" i="7"/>
  <c r="K1167" i="7"/>
  <c r="H1167" i="7"/>
  <c r="G1167" i="7"/>
  <c r="F1167" i="7"/>
  <c r="E1167" i="7"/>
  <c r="N1163" i="7"/>
  <c r="M1163" i="7"/>
  <c r="L1163" i="7"/>
  <c r="K1163" i="7"/>
  <c r="H1163" i="7"/>
  <c r="G1163" i="7"/>
  <c r="F1163" i="7"/>
  <c r="E1163" i="7"/>
  <c r="N1161" i="7"/>
  <c r="M1161" i="7"/>
  <c r="L1161" i="7"/>
  <c r="K1161" i="7"/>
  <c r="J1161" i="7"/>
  <c r="I1161" i="7"/>
  <c r="H1161" i="7"/>
  <c r="G1161" i="7"/>
  <c r="F1161" i="7"/>
  <c r="E1161" i="7"/>
  <c r="N1158" i="7"/>
  <c r="M1158" i="7"/>
  <c r="L1158" i="7"/>
  <c r="K1158" i="7"/>
  <c r="H1158" i="7"/>
  <c r="G1158" i="7"/>
  <c r="F1158" i="7"/>
  <c r="E1158" i="7"/>
  <c r="N1154" i="7"/>
  <c r="M1154" i="7"/>
  <c r="L1154" i="7"/>
  <c r="K1154" i="7"/>
  <c r="H1154" i="7"/>
  <c r="G1154" i="7"/>
  <c r="F1154" i="7"/>
  <c r="E1154" i="7"/>
  <c r="N1148" i="7"/>
  <c r="M1148" i="7"/>
  <c r="L1148" i="7"/>
  <c r="K1148" i="7"/>
  <c r="H1148" i="7"/>
  <c r="G1148" i="7"/>
  <c r="F1148" i="7"/>
  <c r="E1148" i="7"/>
  <c r="N1143" i="7"/>
  <c r="M1143" i="7"/>
  <c r="L1143" i="7"/>
  <c r="K1143" i="7"/>
  <c r="J1143" i="7"/>
  <c r="I1143" i="7"/>
  <c r="H1143" i="7"/>
  <c r="G1143" i="7"/>
  <c r="F1143" i="7"/>
  <c r="E1143" i="7"/>
  <c r="N170" i="6"/>
  <c r="M170" i="6"/>
  <c r="L170" i="6"/>
  <c r="K170" i="6"/>
  <c r="J170" i="6"/>
  <c r="I170" i="6"/>
  <c r="H170" i="6"/>
  <c r="G170" i="6"/>
  <c r="F170" i="6"/>
  <c r="E170" i="6"/>
  <c r="D170" i="6"/>
  <c r="C170" i="6"/>
  <c r="I1177" i="7" l="1"/>
  <c r="K1177" i="7"/>
  <c r="M1177" i="7"/>
  <c r="F1177" i="7"/>
  <c r="J1177" i="7"/>
  <c r="L1177" i="7"/>
  <c r="N1177" i="7"/>
  <c r="D95" i="6" l="1"/>
  <c r="E95" i="6"/>
  <c r="F95" i="6"/>
  <c r="G95" i="6"/>
  <c r="C95" i="6"/>
  <c r="E720" i="7"/>
  <c r="D129" i="6"/>
  <c r="E129" i="6"/>
  <c r="F129" i="6"/>
  <c r="G129" i="6"/>
  <c r="C129" i="6"/>
  <c r="E956" i="7"/>
  <c r="E893" i="7"/>
  <c r="M424" i="7"/>
  <c r="L424" i="7"/>
  <c r="K424" i="7"/>
  <c r="M403" i="7"/>
  <c r="L403" i="7"/>
  <c r="K403" i="7"/>
  <c r="M379" i="7"/>
  <c r="L379" i="7"/>
  <c r="K379" i="7"/>
  <c r="M351" i="7"/>
  <c r="L351" i="7"/>
  <c r="K351" i="7"/>
  <c r="M340" i="7"/>
  <c r="L340" i="7"/>
  <c r="K340" i="7"/>
  <c r="M331" i="7"/>
  <c r="L331" i="7"/>
  <c r="K331" i="7"/>
  <c r="M320" i="7"/>
  <c r="L320" i="7"/>
  <c r="K320" i="7"/>
  <c r="M314" i="7"/>
  <c r="L314" i="7"/>
  <c r="K314" i="7"/>
  <c r="M267" i="7"/>
  <c r="L267" i="7"/>
  <c r="K267" i="7"/>
  <c r="M258" i="7"/>
  <c r="K258" i="7"/>
  <c r="J53" i="6"/>
  <c r="K53" i="6"/>
  <c r="L53" i="6"/>
  <c r="M53" i="6"/>
  <c r="C112" i="6"/>
  <c r="M192" i="6"/>
  <c r="L192" i="6"/>
  <c r="K192" i="6"/>
  <c r="J192" i="6"/>
  <c r="I192" i="6"/>
  <c r="G192" i="6"/>
  <c r="F192" i="6"/>
  <c r="E192" i="6"/>
  <c r="D192" i="6"/>
  <c r="C192" i="6"/>
  <c r="L425" i="7" l="1"/>
  <c r="K425" i="7" s="1"/>
  <c r="J425" i="7" s="1"/>
  <c r="M425" i="7"/>
  <c r="M1334" i="7"/>
  <c r="L1334" i="7"/>
  <c r="G1334" i="7"/>
  <c r="F1334" i="7"/>
  <c r="K1333" i="7"/>
  <c r="E1333" i="7"/>
  <c r="K1332" i="7"/>
  <c r="K1334" i="7" s="1"/>
  <c r="E1332" i="7"/>
  <c r="E1334" i="7" s="1"/>
  <c r="M1331" i="7"/>
  <c r="L1331" i="7"/>
  <c r="G1331" i="7"/>
  <c r="F1331" i="7"/>
  <c r="K1330" i="7"/>
  <c r="E1330" i="7"/>
  <c r="K1329" i="7"/>
  <c r="E1329" i="7"/>
  <c r="K1328" i="7"/>
  <c r="E1328" i="7"/>
  <c r="K1327" i="7"/>
  <c r="E1327" i="7"/>
  <c r="K1326" i="7"/>
  <c r="E1326" i="7"/>
  <c r="K1325" i="7"/>
  <c r="E1325" i="7"/>
  <c r="K1324" i="7"/>
  <c r="E1324" i="7"/>
  <c r="K1323" i="7"/>
  <c r="E1323" i="7"/>
  <c r="K1322" i="7"/>
  <c r="E1322" i="7"/>
  <c r="K1321" i="7"/>
  <c r="E1321" i="7"/>
  <c r="K1320" i="7"/>
  <c r="K1331" i="7" s="1"/>
  <c r="E1320" i="7"/>
  <c r="E1331" i="7" s="1"/>
  <c r="M1319" i="7"/>
  <c r="L1319" i="7"/>
  <c r="G1319" i="7"/>
  <c r="F1319" i="7"/>
  <c r="K1318" i="7"/>
  <c r="E1318" i="7"/>
  <c r="K1317" i="7"/>
  <c r="E1317" i="7"/>
  <c r="K1316" i="7"/>
  <c r="E1316" i="7"/>
  <c r="K1315" i="7"/>
  <c r="E1315" i="7"/>
  <c r="K1314" i="7"/>
  <c r="E1314" i="7"/>
  <c r="K1313" i="7"/>
  <c r="E1313" i="7"/>
  <c r="K1312" i="7"/>
  <c r="E1312" i="7"/>
  <c r="K1311" i="7"/>
  <c r="K1319" i="7" s="1"/>
  <c r="E1311" i="7"/>
  <c r="E1319" i="7" s="1"/>
  <c r="M1310" i="7"/>
  <c r="L1310" i="7"/>
  <c r="G1310" i="7"/>
  <c r="F1310" i="7"/>
  <c r="K1309" i="7"/>
  <c r="E1309" i="7"/>
  <c r="K1308" i="7"/>
  <c r="E1308" i="7"/>
  <c r="K1307" i="7"/>
  <c r="E1307" i="7"/>
  <c r="K1306" i="7"/>
  <c r="E1306" i="7"/>
  <c r="K1305" i="7"/>
  <c r="E1305" i="7"/>
  <c r="K1304" i="7"/>
  <c r="E1304" i="7"/>
  <c r="K1303" i="7"/>
  <c r="E1303" i="7"/>
  <c r="K1302" i="7"/>
  <c r="E1302" i="7"/>
  <c r="K1301" i="7"/>
  <c r="E1301" i="7"/>
  <c r="K1300" i="7"/>
  <c r="K1310" i="7" s="1"/>
  <c r="E1300" i="7"/>
  <c r="E1310" i="7" s="1"/>
  <c r="M1299" i="7"/>
  <c r="L1299" i="7"/>
  <c r="G1299" i="7"/>
  <c r="F1299" i="7"/>
  <c r="K1298" i="7"/>
  <c r="E1298" i="7"/>
  <c r="K1297" i="7"/>
  <c r="K1299" i="7" s="1"/>
  <c r="E1297" i="7"/>
  <c r="E1299" i="7" s="1"/>
  <c r="M1296" i="7"/>
  <c r="L1296" i="7"/>
  <c r="G1296" i="7"/>
  <c r="F1296" i="7"/>
  <c r="K1295" i="7"/>
  <c r="E1295" i="7"/>
  <c r="K1294" i="7"/>
  <c r="E1294" i="7"/>
  <c r="K1293" i="7"/>
  <c r="E1293" i="7"/>
  <c r="K1292" i="7"/>
  <c r="K1296" i="7" s="1"/>
  <c r="E1292" i="7"/>
  <c r="E1296" i="7" s="1"/>
  <c r="M1291" i="7"/>
  <c r="L1291" i="7"/>
  <c r="G1291" i="7"/>
  <c r="F1291" i="7"/>
  <c r="K1290" i="7"/>
  <c r="E1290" i="7"/>
  <c r="K1289" i="7"/>
  <c r="E1289" i="7"/>
  <c r="K1288" i="7"/>
  <c r="E1288" i="7"/>
  <c r="K1287" i="7"/>
  <c r="E1287" i="7"/>
  <c r="K1286" i="7"/>
  <c r="E1286" i="7"/>
  <c r="K1285" i="7"/>
  <c r="K1291" i="7" s="1"/>
  <c r="E1285" i="7"/>
  <c r="E1291" i="7" s="1"/>
  <c r="M1284" i="7"/>
  <c r="L1284" i="7"/>
  <c r="G1284" i="7"/>
  <c r="F1284" i="7"/>
  <c r="K1283" i="7"/>
  <c r="E1283" i="7"/>
  <c r="K1282" i="7"/>
  <c r="E1282" i="7"/>
  <c r="K1281" i="7"/>
  <c r="E1281" i="7"/>
  <c r="K1280" i="7"/>
  <c r="E1280" i="7"/>
  <c r="K1279" i="7"/>
  <c r="K1284" i="7" s="1"/>
  <c r="E1279" i="7"/>
  <c r="E1284" i="7" s="1"/>
  <c r="F1335" i="7" l="1"/>
  <c r="L1335" i="7"/>
  <c r="G1335" i="7"/>
  <c r="M1335" i="7"/>
  <c r="E1335" i="7"/>
  <c r="D1335" i="7" s="1"/>
  <c r="K1335" i="7"/>
  <c r="D1273" i="7" l="1"/>
  <c r="C1273" i="7"/>
  <c r="L1265" i="7"/>
  <c r="M1232" i="7"/>
  <c r="L1232" i="7"/>
  <c r="K1232" i="7"/>
  <c r="G1232" i="7"/>
  <c r="F1232" i="7"/>
  <c r="E1232" i="7"/>
  <c r="M1229" i="7"/>
  <c r="L1229" i="7"/>
  <c r="K1229" i="7"/>
  <c r="G1229" i="7"/>
  <c r="F1229" i="7"/>
  <c r="E1229" i="7"/>
  <c r="M1221" i="7"/>
  <c r="L1221" i="7"/>
  <c r="K1221" i="7"/>
  <c r="G1221" i="7"/>
  <c r="F1221" i="7"/>
  <c r="E1221" i="7"/>
  <c r="M1216" i="7"/>
  <c r="L1216" i="7"/>
  <c r="K1216" i="7"/>
  <c r="G1216" i="7"/>
  <c r="F1216" i="7"/>
  <c r="E1216" i="7"/>
  <c r="M1213" i="7"/>
  <c r="L1213" i="7"/>
  <c r="K1213" i="7"/>
  <c r="G1213" i="7"/>
  <c r="F1213" i="7"/>
  <c r="E1213" i="7"/>
  <c r="M1209" i="7"/>
  <c r="L1209" i="7"/>
  <c r="K1209" i="7"/>
  <c r="G1209" i="7"/>
  <c r="F1209" i="7"/>
  <c r="E1209" i="7"/>
  <c r="M1203" i="7"/>
  <c r="L1203" i="7"/>
  <c r="K1203" i="7"/>
  <c r="G1203" i="7"/>
  <c r="F1203" i="7"/>
  <c r="E1203" i="7"/>
  <c r="M1195" i="7"/>
  <c r="L1195" i="7"/>
  <c r="K1195" i="7"/>
  <c r="G1195" i="7"/>
  <c r="F1195" i="7"/>
  <c r="E1195" i="7"/>
  <c r="M1187" i="7"/>
  <c r="L1187" i="7"/>
  <c r="K1187" i="7"/>
  <c r="J1187" i="7"/>
  <c r="J1273" i="7" s="1"/>
  <c r="I1187" i="7"/>
  <c r="I1273" i="7" s="1"/>
  <c r="G1187" i="7"/>
  <c r="F1187" i="7"/>
  <c r="E1187" i="7"/>
  <c r="E1273" i="7" l="1"/>
  <c r="G1273" i="7"/>
  <c r="L1273" i="7"/>
  <c r="K1273" i="7"/>
  <c r="M1273" i="7"/>
  <c r="F1273" i="7"/>
  <c r="E198" i="6"/>
  <c r="K198" i="6"/>
  <c r="E199" i="6"/>
  <c r="K199" i="6"/>
  <c r="E200" i="6"/>
  <c r="K200" i="6"/>
  <c r="E201" i="6"/>
  <c r="K201" i="6"/>
  <c r="D1132" i="7" l="1"/>
  <c r="C1132" i="7"/>
  <c r="G1131" i="7"/>
  <c r="F1131" i="7"/>
  <c r="E1131" i="7"/>
  <c r="G1095" i="7"/>
  <c r="F1095" i="7"/>
  <c r="E1095" i="7"/>
  <c r="G1086" i="7"/>
  <c r="F1086" i="7"/>
  <c r="E1085" i="7"/>
  <c r="E1080" i="7"/>
  <c r="J1132" i="7"/>
  <c r="I1132" i="7"/>
  <c r="M1131" i="7"/>
  <c r="L1131" i="7"/>
  <c r="K1131" i="7"/>
  <c r="M1095" i="7"/>
  <c r="L1095" i="7"/>
  <c r="K1095" i="7"/>
  <c r="M1086" i="7"/>
  <c r="L1086" i="7"/>
  <c r="K1086" i="7"/>
  <c r="E1086" i="7" l="1"/>
  <c r="L1132" i="7"/>
  <c r="K1132" i="7"/>
  <c r="M1132" i="7"/>
  <c r="F1132" i="7"/>
  <c r="G1132" i="7"/>
  <c r="E1132" i="7"/>
  <c r="J246" i="7" l="1"/>
  <c r="D246" i="7"/>
  <c r="C246" i="7"/>
  <c r="M245" i="7"/>
  <c r="L245" i="7"/>
  <c r="K245" i="7"/>
  <c r="F245" i="7"/>
  <c r="E244" i="7"/>
  <c r="E243" i="7"/>
  <c r="E242" i="7"/>
  <c r="M241" i="7"/>
  <c r="L241" i="7"/>
  <c r="K241" i="7"/>
  <c r="F241" i="7"/>
  <c r="E239" i="7"/>
  <c r="E237" i="7"/>
  <c r="E236" i="7"/>
  <c r="M235" i="7"/>
  <c r="L235" i="7"/>
  <c r="F235" i="7"/>
  <c r="E234" i="7"/>
  <c r="E233" i="7"/>
  <c r="K230" i="7"/>
  <c r="K235" i="7" s="1"/>
  <c r="E230" i="7"/>
  <c r="M229" i="7"/>
  <c r="L229" i="7"/>
  <c r="K229" i="7"/>
  <c r="F229" i="7"/>
  <c r="E228" i="7"/>
  <c r="E227" i="7"/>
  <c r="M226" i="7"/>
  <c r="L226" i="7"/>
  <c r="K226" i="7"/>
  <c r="F226" i="7"/>
  <c r="E225" i="7"/>
  <c r="E222" i="7"/>
  <c r="M221" i="7"/>
  <c r="L221" i="7"/>
  <c r="K221" i="7"/>
  <c r="F221" i="7"/>
  <c r="E218" i="7"/>
  <c r="E221" i="7" s="1"/>
  <c r="M217" i="7"/>
  <c r="L217" i="7"/>
  <c r="F217" i="7"/>
  <c r="K215" i="7"/>
  <c r="K217" i="7" s="1"/>
  <c r="E215" i="7"/>
  <c r="E214" i="7"/>
  <c r="E213" i="7"/>
  <c r="M212" i="7"/>
  <c r="L212" i="7"/>
  <c r="F212" i="7"/>
  <c r="E212" i="7"/>
  <c r="K205" i="7"/>
  <c r="K204" i="7"/>
  <c r="K203" i="7"/>
  <c r="M202" i="7"/>
  <c r="L202" i="7"/>
  <c r="F202" i="7"/>
  <c r="E201" i="7"/>
  <c r="E200" i="7"/>
  <c r="E199" i="7"/>
  <c r="E198" i="7"/>
  <c r="K197" i="7"/>
  <c r="K202" i="7" s="1"/>
  <c r="E197" i="7"/>
  <c r="M196" i="7"/>
  <c r="L196" i="7"/>
  <c r="F196" i="7"/>
  <c r="K195" i="7"/>
  <c r="E195" i="7"/>
  <c r="K194" i="7"/>
  <c r="E194" i="7"/>
  <c r="K193" i="7"/>
  <c r="K196" i="7" s="1"/>
  <c r="E193" i="7"/>
  <c r="E196" i="7" s="1"/>
  <c r="E202" i="7" l="1"/>
  <c r="E217" i="7"/>
  <c r="E226" i="7"/>
  <c r="E229" i="7"/>
  <c r="E235" i="7"/>
  <c r="E241" i="7"/>
  <c r="K212" i="7"/>
  <c r="F246" i="7"/>
  <c r="L246" i="7"/>
  <c r="E245" i="7"/>
  <c r="M246" i="7"/>
  <c r="K246" i="7"/>
  <c r="E246" i="7" l="1"/>
  <c r="D154" i="6"/>
  <c r="E154" i="6"/>
  <c r="F154" i="6"/>
  <c r="G154" i="6"/>
  <c r="H154" i="6"/>
  <c r="I154" i="6"/>
  <c r="J154" i="6"/>
  <c r="K154" i="6"/>
  <c r="L154" i="6"/>
  <c r="M154" i="6"/>
  <c r="C154" i="6"/>
  <c r="D1073" i="7" l="1"/>
  <c r="C1073" i="7"/>
  <c r="M1072" i="7"/>
  <c r="L1072" i="7"/>
  <c r="G1072" i="7"/>
  <c r="F1072" i="7"/>
  <c r="E1071" i="7"/>
  <c r="K1070" i="7"/>
  <c r="E1070" i="7"/>
  <c r="K1069" i="7"/>
  <c r="K1072" i="7" s="1"/>
  <c r="E1069" i="7"/>
  <c r="E1072" i="7" s="1"/>
  <c r="M1068" i="7"/>
  <c r="L1068" i="7"/>
  <c r="G1068" i="7"/>
  <c r="F1068" i="7"/>
  <c r="K1067" i="7"/>
  <c r="K1066" i="7"/>
  <c r="K1065" i="7"/>
  <c r="E1065" i="7"/>
  <c r="K1064" i="7"/>
  <c r="E1064" i="7"/>
  <c r="K1063" i="7"/>
  <c r="E1063" i="7"/>
  <c r="K1062" i="7"/>
  <c r="E1062" i="7"/>
  <c r="E1068" i="7" s="1"/>
  <c r="M1061" i="7"/>
  <c r="L1061" i="7"/>
  <c r="G1061" i="7"/>
  <c r="F1061" i="7"/>
  <c r="E1060" i="7"/>
  <c r="K1059" i="7"/>
  <c r="E1059" i="7"/>
  <c r="K1058" i="7"/>
  <c r="K1061" i="7" s="1"/>
  <c r="E1058" i="7"/>
  <c r="E1061" i="7" s="1"/>
  <c r="M1057" i="7"/>
  <c r="L1057" i="7"/>
  <c r="K1057" i="7"/>
  <c r="J1057" i="7"/>
  <c r="I1057" i="7"/>
  <c r="G1057" i="7"/>
  <c r="F1057" i="7"/>
  <c r="E1056" i="7"/>
  <c r="E1055" i="7"/>
  <c r="E1054" i="7"/>
  <c r="E1053" i="7"/>
  <c r="E1052" i="7"/>
  <c r="M1051" i="7"/>
  <c r="L1051" i="7"/>
  <c r="G1051" i="7"/>
  <c r="F1051" i="7"/>
  <c r="E1050" i="7"/>
  <c r="E1049" i="7"/>
  <c r="K1048" i="7"/>
  <c r="K1051" i="7" s="1"/>
  <c r="E1048" i="7"/>
  <c r="M1047" i="7"/>
  <c r="L1047" i="7"/>
  <c r="G1047" i="7"/>
  <c r="F1047" i="7"/>
  <c r="K1046" i="7"/>
  <c r="K1045" i="7"/>
  <c r="E1045" i="7"/>
  <c r="E1047" i="7" s="1"/>
  <c r="M1044" i="7"/>
  <c r="L1044" i="7"/>
  <c r="G1044" i="7"/>
  <c r="F1044" i="7"/>
  <c r="K1043" i="7"/>
  <c r="K1042" i="7"/>
  <c r="K1041" i="7"/>
  <c r="E1041" i="7"/>
  <c r="K1040" i="7"/>
  <c r="E1040" i="7"/>
  <c r="K1039" i="7"/>
  <c r="E1039" i="7"/>
  <c r="E1044" i="7" s="1"/>
  <c r="M1038" i="7"/>
  <c r="L1038" i="7"/>
  <c r="G1038" i="7"/>
  <c r="F1038" i="7"/>
  <c r="E1038" i="7"/>
  <c r="K1037" i="7"/>
  <c r="K1036" i="7"/>
  <c r="K1035" i="7"/>
  <c r="K1034" i="7"/>
  <c r="M1033" i="7"/>
  <c r="L1033" i="7"/>
  <c r="G1033" i="7"/>
  <c r="F1033" i="7"/>
  <c r="E1032" i="7"/>
  <c r="E1031" i="7"/>
  <c r="E1030" i="7"/>
  <c r="K1029" i="7"/>
  <c r="E1029" i="7"/>
  <c r="K1028" i="7"/>
  <c r="E1028" i="7"/>
  <c r="M1027" i="7"/>
  <c r="L1027" i="7"/>
  <c r="K1027" i="7"/>
  <c r="J1027" i="7"/>
  <c r="I1027" i="7"/>
  <c r="G1027" i="7"/>
  <c r="F1027" i="7"/>
  <c r="E1026" i="7"/>
  <c r="E1025" i="7"/>
  <c r="E1024" i="7"/>
  <c r="K1068" i="7" l="1"/>
  <c r="K1033" i="7"/>
  <c r="K1044" i="7"/>
  <c r="K1038" i="7"/>
  <c r="K1047" i="7"/>
  <c r="E1051" i="7"/>
  <c r="E1057" i="7"/>
  <c r="J1073" i="7"/>
  <c r="F1073" i="7"/>
  <c r="L1073" i="7"/>
  <c r="E1027" i="7"/>
  <c r="E1033" i="7"/>
  <c r="I1073" i="7"/>
  <c r="G1073" i="7"/>
  <c r="M1073" i="7"/>
  <c r="K1073" i="7" l="1"/>
  <c r="E1073" i="7"/>
  <c r="J1018" i="7" l="1"/>
  <c r="I1018" i="7"/>
  <c r="C1018" i="7"/>
  <c r="M1017" i="7"/>
  <c r="L1017" i="7"/>
  <c r="G1017" i="7"/>
  <c r="F1017" i="7"/>
  <c r="E1016" i="7"/>
  <c r="K1015" i="7"/>
  <c r="E1015" i="7"/>
  <c r="K1014" i="7"/>
  <c r="E1014" i="7"/>
  <c r="K1013" i="7"/>
  <c r="E1013" i="7"/>
  <c r="K1012" i="7"/>
  <c r="E1012" i="7"/>
  <c r="K1011" i="7"/>
  <c r="K1010" i="7"/>
  <c r="E1010" i="7"/>
  <c r="K1009" i="7"/>
  <c r="E1009" i="7"/>
  <c r="K1008" i="7"/>
  <c r="E1008" i="7"/>
  <c r="K1007" i="7"/>
  <c r="E1007" i="7"/>
  <c r="K1006" i="7"/>
  <c r="E1006" i="7"/>
  <c r="K1005" i="7"/>
  <c r="E1005" i="7"/>
  <c r="K1004" i="7"/>
  <c r="E1004" i="7"/>
  <c r="M1003" i="7"/>
  <c r="L1003" i="7"/>
  <c r="G1003" i="7"/>
  <c r="F1003" i="7"/>
  <c r="E1002" i="7"/>
  <c r="E1001" i="7"/>
  <c r="E1000" i="7"/>
  <c r="K999" i="7"/>
  <c r="E999" i="7"/>
  <c r="K998" i="7"/>
  <c r="E998" i="7"/>
  <c r="K997" i="7"/>
  <c r="E997" i="7"/>
  <c r="K996" i="7"/>
  <c r="E996" i="7"/>
  <c r="K995" i="7"/>
  <c r="E995" i="7"/>
  <c r="K994" i="7"/>
  <c r="K1003" i="7" s="1"/>
  <c r="E994" i="7"/>
  <c r="M993" i="7"/>
  <c r="L993" i="7"/>
  <c r="G993" i="7"/>
  <c r="F993" i="7"/>
  <c r="K992" i="7"/>
  <c r="E992" i="7"/>
  <c r="K991" i="7"/>
  <c r="E991" i="7"/>
  <c r="K990" i="7"/>
  <c r="E990" i="7"/>
  <c r="K989" i="7"/>
  <c r="E989" i="7"/>
  <c r="K988" i="7"/>
  <c r="E988" i="7"/>
  <c r="K987" i="7"/>
  <c r="E987" i="7"/>
  <c r="K986" i="7"/>
  <c r="E986" i="7"/>
  <c r="K985" i="7"/>
  <c r="E985" i="7"/>
  <c r="K984" i="7"/>
  <c r="K993" i="7" s="1"/>
  <c r="E984" i="7"/>
  <c r="E993" i="7" s="1"/>
  <c r="M983" i="7"/>
  <c r="L983" i="7"/>
  <c r="G983" i="7"/>
  <c r="F983" i="7"/>
  <c r="K982" i="7"/>
  <c r="E982" i="7"/>
  <c r="K981" i="7"/>
  <c r="E981" i="7"/>
  <c r="K980" i="7"/>
  <c r="E980" i="7"/>
  <c r="K979" i="7"/>
  <c r="E979" i="7"/>
  <c r="K978" i="7"/>
  <c r="E978" i="7"/>
  <c r="K977" i="7"/>
  <c r="E977" i="7"/>
  <c r="K976" i="7"/>
  <c r="E976" i="7"/>
  <c r="K975" i="7"/>
  <c r="E975" i="7"/>
  <c r="K974" i="7"/>
  <c r="E974" i="7"/>
  <c r="K973" i="7"/>
  <c r="E973" i="7"/>
  <c r="K972" i="7"/>
  <c r="E972" i="7"/>
  <c r="M971" i="7"/>
  <c r="L971" i="7"/>
  <c r="G971" i="7"/>
  <c r="F971" i="7"/>
  <c r="K970" i="7"/>
  <c r="E970" i="7"/>
  <c r="K969" i="7"/>
  <c r="E969" i="7"/>
  <c r="K968" i="7"/>
  <c r="E968" i="7"/>
  <c r="K967" i="7"/>
  <c r="E967" i="7"/>
  <c r="K966" i="7"/>
  <c r="E966" i="7"/>
  <c r="K965" i="7"/>
  <c r="E965" i="7"/>
  <c r="K964" i="7"/>
  <c r="E964" i="7"/>
  <c r="K963" i="7"/>
  <c r="E963" i="7"/>
  <c r="E962" i="7"/>
  <c r="K961" i="7"/>
  <c r="E961" i="7"/>
  <c r="K960" i="7"/>
  <c r="E960" i="7"/>
  <c r="K959" i="7"/>
  <c r="E959" i="7"/>
  <c r="K958" i="7"/>
  <c r="E958" i="7"/>
  <c r="K957" i="7"/>
  <c r="E957" i="7"/>
  <c r="K955" i="7"/>
  <c r="E955" i="7"/>
  <c r="K954" i="7"/>
  <c r="E954" i="7"/>
  <c r="K953" i="7"/>
  <c r="E953" i="7"/>
  <c r="K952" i="7"/>
  <c r="E952" i="7"/>
  <c r="K951" i="7"/>
  <c r="E951" i="7"/>
  <c r="K950" i="7"/>
  <c r="E950" i="7"/>
  <c r="K949" i="7"/>
  <c r="E949" i="7"/>
  <c r="K948" i="7"/>
  <c r="E948" i="7"/>
  <c r="K947" i="7"/>
  <c r="E947" i="7"/>
  <c r="K946" i="7"/>
  <c r="E946" i="7"/>
  <c r="M945" i="7"/>
  <c r="L945" i="7"/>
  <c r="G945" i="7"/>
  <c r="F945" i="7"/>
  <c r="K944" i="7"/>
  <c r="K943" i="7"/>
  <c r="E943" i="7"/>
  <c r="E942" i="7"/>
  <c r="K941" i="7"/>
  <c r="E941" i="7"/>
  <c r="K940" i="7"/>
  <c r="E940" i="7"/>
  <c r="K939" i="7"/>
  <c r="E939" i="7"/>
  <c r="K938" i="7"/>
  <c r="E938" i="7"/>
  <c r="K937" i="7"/>
  <c r="E937" i="7"/>
  <c r="K936" i="7"/>
  <c r="E936" i="7"/>
  <c r="M935" i="7"/>
  <c r="L935" i="7"/>
  <c r="K934" i="7"/>
  <c r="K933" i="7"/>
  <c r="K932" i="7"/>
  <c r="K931" i="7"/>
  <c r="K930" i="7"/>
  <c r="K929" i="7"/>
  <c r="K928" i="7"/>
  <c r="K927" i="7"/>
  <c r="K926" i="7"/>
  <c r="K925" i="7"/>
  <c r="K924" i="7"/>
  <c r="M923" i="7"/>
  <c r="L923" i="7"/>
  <c r="K922" i="7"/>
  <c r="K921" i="7"/>
  <c r="K920" i="7"/>
  <c r="K919" i="7"/>
  <c r="K918" i="7"/>
  <c r="K917" i="7"/>
  <c r="K916" i="7"/>
  <c r="K915" i="7"/>
  <c r="K914" i="7"/>
  <c r="K913" i="7"/>
  <c r="M912" i="7"/>
  <c r="L912" i="7"/>
  <c r="K911" i="7"/>
  <c r="K910" i="7"/>
  <c r="K909" i="7"/>
  <c r="K908" i="7"/>
  <c r="K907" i="7"/>
  <c r="K906" i="7"/>
  <c r="K905" i="7"/>
  <c r="M904" i="7"/>
  <c r="L904" i="7"/>
  <c r="G904" i="7"/>
  <c r="F904" i="7"/>
  <c r="E903" i="7"/>
  <c r="K902" i="7"/>
  <c r="E902" i="7"/>
  <c r="K901" i="7"/>
  <c r="K904" i="7" s="1"/>
  <c r="E901" i="7"/>
  <c r="E904" i="7" s="1"/>
  <c r="M900" i="7"/>
  <c r="L900" i="7"/>
  <c r="G900" i="7"/>
  <c r="F900" i="7"/>
  <c r="E899" i="7"/>
  <c r="E898" i="7"/>
  <c r="E897" i="7"/>
  <c r="E896" i="7"/>
  <c r="E895" i="7"/>
  <c r="E894" i="7"/>
  <c r="K892" i="7"/>
  <c r="E892" i="7"/>
  <c r="K891" i="7"/>
  <c r="E891" i="7"/>
  <c r="K890" i="7"/>
  <c r="E890" i="7"/>
  <c r="K983" i="7" l="1"/>
  <c r="E983" i="7"/>
  <c r="K900" i="7"/>
  <c r="E900" i="7"/>
  <c r="E945" i="7"/>
  <c r="E971" i="7"/>
  <c r="E1003" i="7"/>
  <c r="E1017" i="7"/>
  <c r="K971" i="7"/>
  <c r="K912" i="7"/>
  <c r="K923" i="7"/>
  <c r="K935" i="7"/>
  <c r="K945" i="7"/>
  <c r="K1017" i="7"/>
  <c r="G1018" i="7"/>
  <c r="M1018" i="7"/>
  <c r="F1018" i="7"/>
  <c r="L1018" i="7"/>
  <c r="E1018" i="7" l="1"/>
  <c r="K1018" i="7"/>
  <c r="M883" i="7"/>
  <c r="L883" i="7"/>
  <c r="G883" i="7"/>
  <c r="F883" i="7"/>
  <c r="E875" i="7"/>
  <c r="K873" i="7"/>
  <c r="E873" i="7"/>
  <c r="K872" i="7"/>
  <c r="E872" i="7"/>
  <c r="K871" i="7"/>
  <c r="E871" i="7"/>
  <c r="K870" i="7"/>
  <c r="K883" i="7" s="1"/>
  <c r="E870" i="7"/>
  <c r="E883" i="7" s="1"/>
  <c r="M869" i="7"/>
  <c r="L869" i="7"/>
  <c r="G869" i="7"/>
  <c r="F869" i="7"/>
  <c r="K868" i="7"/>
  <c r="K867" i="7"/>
  <c r="E867" i="7"/>
  <c r="E869" i="7" s="1"/>
  <c r="M866" i="7"/>
  <c r="L866" i="7"/>
  <c r="G866" i="7"/>
  <c r="F866" i="7"/>
  <c r="K865" i="7"/>
  <c r="K864" i="7"/>
  <c r="E864" i="7"/>
  <c r="E866" i="7" s="1"/>
  <c r="M863" i="7"/>
  <c r="L863" i="7"/>
  <c r="K863" i="7"/>
  <c r="G863" i="7"/>
  <c r="F863" i="7"/>
  <c r="E862" i="7"/>
  <c r="E863" i="7" s="1"/>
  <c r="G861" i="7"/>
  <c r="F861" i="7"/>
  <c r="E860" i="7"/>
  <c r="E861" i="7" s="1"/>
  <c r="M859" i="7"/>
  <c r="L859" i="7"/>
  <c r="K859" i="7"/>
  <c r="G859" i="7"/>
  <c r="F859" i="7"/>
  <c r="E858" i="7"/>
  <c r="E857" i="7"/>
  <c r="E856" i="7"/>
  <c r="E855" i="7"/>
  <c r="M854" i="7"/>
  <c r="L854" i="7"/>
  <c r="K854" i="7"/>
  <c r="G854" i="7"/>
  <c r="F854" i="7"/>
  <c r="E853" i="7"/>
  <c r="E852" i="7"/>
  <c r="M851" i="7"/>
  <c r="L851" i="7"/>
  <c r="G851" i="7"/>
  <c r="F851" i="7"/>
  <c r="E850" i="7"/>
  <c r="E849" i="7"/>
  <c r="E848" i="7"/>
  <c r="K847" i="7"/>
  <c r="K851" i="7" s="1"/>
  <c r="E847" i="7"/>
  <c r="M846" i="7"/>
  <c r="L846" i="7"/>
  <c r="K846" i="7"/>
  <c r="G846" i="7"/>
  <c r="E845" i="7"/>
  <c r="E846" i="7" s="1"/>
  <c r="D846" i="7" s="1"/>
  <c r="M844" i="7"/>
  <c r="L844" i="7"/>
  <c r="K844" i="7"/>
  <c r="G844" i="7"/>
  <c r="F844" i="7"/>
  <c r="E843" i="7"/>
  <c r="E842" i="7"/>
  <c r="E841" i="7"/>
  <c r="E840" i="7"/>
  <c r="E839" i="7"/>
  <c r="E838" i="7"/>
  <c r="E837" i="7"/>
  <c r="M836" i="7"/>
  <c r="L836" i="7"/>
  <c r="K836" i="7"/>
  <c r="G836" i="7"/>
  <c r="F836" i="7"/>
  <c r="E835" i="7"/>
  <c r="E834" i="7"/>
  <c r="E833" i="7"/>
  <c r="E832" i="7"/>
  <c r="E831" i="7"/>
  <c r="E830" i="7"/>
  <c r="M112" i="6"/>
  <c r="L112" i="6"/>
  <c r="J112" i="6"/>
  <c r="I112" i="6"/>
  <c r="G112" i="6"/>
  <c r="F112" i="6"/>
  <c r="D112" i="6"/>
  <c r="K111" i="6"/>
  <c r="E111" i="6"/>
  <c r="E110" i="6"/>
  <c r="K109" i="6"/>
  <c r="E109" i="6"/>
  <c r="E108" i="6"/>
  <c r="K107" i="6"/>
  <c r="E107" i="6"/>
  <c r="E106" i="6"/>
  <c r="E105" i="6"/>
  <c r="K104" i="6"/>
  <c r="E104" i="6"/>
  <c r="E103" i="6"/>
  <c r="E102" i="6"/>
  <c r="A102" i="6"/>
  <c r="A103" i="6" s="1"/>
  <c r="A104" i="6" s="1"/>
  <c r="A105" i="6" s="1"/>
  <c r="A106" i="6" s="1"/>
  <c r="A107" i="6" s="1"/>
  <c r="A108" i="6" s="1"/>
  <c r="A109" i="6" s="1"/>
  <c r="A110" i="6" s="1"/>
  <c r="A111" i="6" s="1"/>
  <c r="E101" i="6"/>
  <c r="D1018" i="7" l="1"/>
  <c r="K112" i="6"/>
  <c r="M884" i="7"/>
  <c r="L884" i="7"/>
  <c r="E112" i="6"/>
  <c r="E836" i="7"/>
  <c r="D836" i="7" s="1"/>
  <c r="E851" i="7"/>
  <c r="D851" i="7" s="1"/>
  <c r="E854" i="7"/>
  <c r="K866" i="7"/>
  <c r="E844" i="7"/>
  <c r="D844" i="7" s="1"/>
  <c r="E859" i="7"/>
  <c r="K869" i="7"/>
  <c r="F884" i="7"/>
  <c r="G884" i="7"/>
  <c r="D884" i="7" l="1"/>
  <c r="K884" i="7"/>
  <c r="E884" i="7"/>
  <c r="M206" i="6"/>
  <c r="L206" i="6"/>
  <c r="J206" i="6"/>
  <c r="I206" i="6"/>
  <c r="G206" i="6"/>
  <c r="F206" i="6"/>
  <c r="D206" i="6"/>
  <c r="C206" i="6"/>
  <c r="K205" i="6"/>
  <c r="E205" i="6"/>
  <c r="K204" i="6"/>
  <c r="E204" i="6"/>
  <c r="K203" i="6"/>
  <c r="E203" i="6"/>
  <c r="K202" i="6"/>
  <c r="E202" i="6"/>
  <c r="E206" i="6" s="1"/>
  <c r="K206" i="6"/>
  <c r="M823" i="7" l="1"/>
  <c r="L823" i="7"/>
  <c r="K823" i="7"/>
  <c r="M819" i="7"/>
  <c r="L819" i="7"/>
  <c r="J819" i="7"/>
  <c r="J824" i="7" s="1"/>
  <c r="I819" i="7"/>
  <c r="I824" i="7" s="1"/>
  <c r="G819" i="7"/>
  <c r="F819" i="7"/>
  <c r="E819" i="7"/>
  <c r="K818" i="7"/>
  <c r="K817" i="7"/>
  <c r="K816" i="7"/>
  <c r="M815" i="7"/>
  <c r="L815" i="7"/>
  <c r="G815" i="7"/>
  <c r="F815" i="7"/>
  <c r="K814" i="7"/>
  <c r="K813" i="7"/>
  <c r="E813" i="7"/>
  <c r="K812" i="7"/>
  <c r="K811" i="7"/>
  <c r="K810" i="7"/>
  <c r="K809" i="7"/>
  <c r="E809" i="7"/>
  <c r="K808" i="7"/>
  <c r="K807" i="7"/>
  <c r="K806" i="7"/>
  <c r="E806" i="7"/>
  <c r="K805" i="7"/>
  <c r="E805" i="7"/>
  <c r="K804" i="7"/>
  <c r="K803" i="7"/>
  <c r="K802" i="7"/>
  <c r="K801" i="7"/>
  <c r="K800" i="7"/>
  <c r="K799" i="7"/>
  <c r="E799" i="7"/>
  <c r="K798" i="7"/>
  <c r="E798" i="7"/>
  <c r="K797" i="7"/>
  <c r="K796" i="7"/>
  <c r="K795" i="7"/>
  <c r="M794" i="7"/>
  <c r="L794" i="7"/>
  <c r="G794" i="7"/>
  <c r="F794" i="7"/>
  <c r="K793" i="7"/>
  <c r="K792" i="7"/>
  <c r="K790" i="7"/>
  <c r="E790" i="7"/>
  <c r="K789" i="7"/>
  <c r="E789" i="7"/>
  <c r="K788" i="7"/>
  <c r="K787" i="7"/>
  <c r="K786" i="7"/>
  <c r="K785" i="7"/>
  <c r="K784" i="7"/>
  <c r="K783" i="7"/>
  <c r="K782" i="7"/>
  <c r="K781" i="7"/>
  <c r="E781" i="7"/>
  <c r="K780" i="7"/>
  <c r="K779" i="7"/>
  <c r="E779" i="7"/>
  <c r="K778" i="7"/>
  <c r="K777" i="7"/>
  <c r="E777" i="7"/>
  <c r="K776" i="7"/>
  <c r="E776" i="7"/>
  <c r="K775" i="7"/>
  <c r="E775" i="7"/>
  <c r="K774" i="7"/>
  <c r="E774" i="7"/>
  <c r="K773" i="7"/>
  <c r="E773" i="7"/>
  <c r="K772" i="7"/>
  <c r="E772" i="7"/>
  <c r="K771" i="7"/>
  <c r="E770" i="7"/>
  <c r="K769" i="7"/>
  <c r="K768" i="7"/>
  <c r="E768" i="7"/>
  <c r="K767" i="7"/>
  <c r="K766" i="7"/>
  <c r="K765" i="7"/>
  <c r="K764" i="7"/>
  <c r="K763" i="7"/>
  <c r="K762" i="7"/>
  <c r="K761" i="7"/>
  <c r="K760" i="7"/>
  <c r="K759" i="7"/>
  <c r="E759" i="7"/>
  <c r="K758" i="7"/>
  <c r="E758" i="7"/>
  <c r="K757" i="7"/>
  <c r="K756" i="7"/>
  <c r="K755" i="7"/>
  <c r="E755" i="7"/>
  <c r="K754" i="7"/>
  <c r="E754" i="7"/>
  <c r="K753" i="7"/>
  <c r="E753" i="7"/>
  <c r="K752" i="7"/>
  <c r="K751" i="7"/>
  <c r="K750" i="7"/>
  <c r="K749" i="7"/>
  <c r="K748" i="7"/>
  <c r="K747" i="7"/>
  <c r="K746" i="7"/>
  <c r="K745" i="7"/>
  <c r="M744" i="7"/>
  <c r="L744" i="7"/>
  <c r="G744" i="7"/>
  <c r="F744" i="7"/>
  <c r="K743" i="7"/>
  <c r="K742" i="7"/>
  <c r="K741" i="7"/>
  <c r="E741" i="7"/>
  <c r="K740" i="7"/>
  <c r="K739" i="7"/>
  <c r="K738" i="7"/>
  <c r="K737" i="7"/>
  <c r="K736" i="7"/>
  <c r="E736" i="7"/>
  <c r="K735" i="7"/>
  <c r="E735" i="7"/>
  <c r="K734" i="7"/>
  <c r="E734" i="7"/>
  <c r="K733" i="7"/>
  <c r="K732" i="7"/>
  <c r="K731" i="7"/>
  <c r="K730" i="7"/>
  <c r="K729" i="7"/>
  <c r="E729" i="7"/>
  <c r="K728" i="7"/>
  <c r="E728" i="7"/>
  <c r="K727" i="7"/>
  <c r="K726" i="7"/>
  <c r="E726" i="7"/>
  <c r="K725" i="7"/>
  <c r="E725" i="7"/>
  <c r="K724" i="7"/>
  <c r="E724" i="7"/>
  <c r="M723" i="7"/>
  <c r="L723" i="7"/>
  <c r="G723" i="7"/>
  <c r="F723" i="7"/>
  <c r="K722" i="7"/>
  <c r="E722" i="7"/>
  <c r="K721" i="7"/>
  <c r="E721" i="7"/>
  <c r="K719" i="7"/>
  <c r="E719" i="7"/>
  <c r="K718" i="7"/>
  <c r="E718" i="7"/>
  <c r="K717" i="7"/>
  <c r="E717" i="7"/>
  <c r="K716" i="7"/>
  <c r="E716" i="7"/>
  <c r="K715" i="7"/>
  <c r="E715" i="7"/>
  <c r="K714" i="7"/>
  <c r="K713" i="7"/>
  <c r="K712" i="7"/>
  <c r="E712" i="7"/>
  <c r="K711" i="7"/>
  <c r="E711" i="7"/>
  <c r="K710" i="7"/>
  <c r="E710" i="7"/>
  <c r="K709" i="7"/>
  <c r="K708" i="7"/>
  <c r="E708" i="7"/>
  <c r="K707" i="7"/>
  <c r="E707" i="7"/>
  <c r="K706" i="7"/>
  <c r="E706" i="7"/>
  <c r="K705" i="7"/>
  <c r="E705" i="7"/>
  <c r="K704" i="7"/>
  <c r="E704" i="7"/>
  <c r="K703" i="7"/>
  <c r="E703" i="7"/>
  <c r="K702" i="7"/>
  <c r="M701" i="7"/>
  <c r="L701" i="7"/>
  <c r="G701" i="7"/>
  <c r="F701" i="7"/>
  <c r="K700" i="7"/>
  <c r="E700" i="7"/>
  <c r="K699" i="7"/>
  <c r="E699" i="7"/>
  <c r="K698" i="7"/>
  <c r="E698" i="7"/>
  <c r="K697" i="7"/>
  <c r="E697" i="7"/>
  <c r="K696" i="7"/>
  <c r="E696" i="7"/>
  <c r="K695" i="7"/>
  <c r="E695" i="7"/>
  <c r="K694" i="7"/>
  <c r="K693" i="7"/>
  <c r="K692" i="7"/>
  <c r="K691" i="7"/>
  <c r="E691" i="7"/>
  <c r="K690" i="7"/>
  <c r="E690" i="7"/>
  <c r="K689" i="7"/>
  <c r="E689" i="7"/>
  <c r="K688" i="7"/>
  <c r="E688" i="7"/>
  <c r="K687" i="7"/>
  <c r="K686" i="7"/>
  <c r="K685" i="7"/>
  <c r="K684" i="7"/>
  <c r="K683" i="7"/>
  <c r="K682" i="7"/>
  <c r="K681" i="7"/>
  <c r="K680" i="7"/>
  <c r="K679" i="7"/>
  <c r="K678" i="7"/>
  <c r="K677" i="7"/>
  <c r="K676" i="7"/>
  <c r="E676" i="7"/>
  <c r="K675" i="7"/>
  <c r="K674" i="7"/>
  <c r="K673" i="7"/>
  <c r="K672" i="7"/>
  <c r="E672" i="7"/>
  <c r="K671" i="7"/>
  <c r="K670" i="7"/>
  <c r="K669" i="7"/>
  <c r="K668" i="7"/>
  <c r="K667" i="7"/>
  <c r="K666" i="7"/>
  <c r="K665" i="7"/>
  <c r="K664" i="7"/>
  <c r="E723" i="7" l="1"/>
  <c r="E744" i="7"/>
  <c r="E815" i="7"/>
  <c r="K701" i="7"/>
  <c r="E701" i="7"/>
  <c r="G824" i="7"/>
  <c r="M824" i="7"/>
  <c r="F824" i="7"/>
  <c r="L824" i="7"/>
  <c r="K723" i="7"/>
  <c r="K744" i="7"/>
  <c r="K794" i="7"/>
  <c r="E794" i="7"/>
  <c r="K815" i="7"/>
  <c r="K819" i="7"/>
  <c r="E824" i="7" l="1"/>
  <c r="K824" i="7"/>
  <c r="C539" i="7"/>
  <c r="K538" i="7"/>
  <c r="M537" i="7"/>
  <c r="L537" i="7"/>
  <c r="I537" i="7"/>
  <c r="I539" i="7" s="1"/>
  <c r="G537" i="7"/>
  <c r="F537" i="7"/>
  <c r="K536" i="7"/>
  <c r="K537" i="7" s="1"/>
  <c r="E536" i="7"/>
  <c r="E537" i="7" s="1"/>
  <c r="D537" i="7" s="1"/>
  <c r="M535" i="7"/>
  <c r="L535" i="7"/>
  <c r="G535" i="7"/>
  <c r="F535" i="7"/>
  <c r="A535" i="7"/>
  <c r="K534" i="7"/>
  <c r="E534" i="7"/>
  <c r="K533" i="7"/>
  <c r="E533" i="7"/>
  <c r="K532" i="7"/>
  <c r="E532" i="7"/>
  <c r="K531" i="7"/>
  <c r="E531" i="7"/>
  <c r="K530" i="7"/>
  <c r="E530" i="7"/>
  <c r="K529" i="7"/>
  <c r="E529" i="7"/>
  <c r="K528" i="7"/>
  <c r="K527" i="7"/>
  <c r="E527" i="7"/>
  <c r="K526" i="7"/>
  <c r="E526" i="7"/>
  <c r="K525" i="7"/>
  <c r="K524" i="7"/>
  <c r="E524" i="7"/>
  <c r="K523" i="7"/>
  <c r="E523" i="7"/>
  <c r="K522" i="7"/>
  <c r="E522" i="7"/>
  <c r="K521" i="7"/>
  <c r="E521" i="7"/>
  <c r="K520" i="7"/>
  <c r="E520" i="7"/>
  <c r="M519" i="7"/>
  <c r="L519" i="7"/>
  <c r="A519" i="7"/>
  <c r="K518" i="7"/>
  <c r="K517" i="7"/>
  <c r="K516" i="7"/>
  <c r="M515" i="7"/>
  <c r="L515" i="7"/>
  <c r="A515" i="7"/>
  <c r="K514" i="7"/>
  <c r="K513" i="7"/>
  <c r="M512" i="7"/>
  <c r="L512" i="7"/>
  <c r="G512" i="7"/>
  <c r="F512" i="7"/>
  <c r="A512" i="7"/>
  <c r="K511" i="7"/>
  <c r="E511" i="7"/>
  <c r="K510" i="7"/>
  <c r="E510" i="7"/>
  <c r="K509" i="7"/>
  <c r="E509" i="7"/>
  <c r="K508" i="7"/>
  <c r="E508" i="7"/>
  <c r="K507" i="7"/>
  <c r="E507" i="7"/>
  <c r="K506" i="7"/>
  <c r="K505" i="7"/>
  <c r="E505" i="7"/>
  <c r="K504" i="7"/>
  <c r="E504" i="7"/>
  <c r="K503" i="7"/>
  <c r="E503" i="7"/>
  <c r="K502" i="7"/>
  <c r="E502" i="7"/>
  <c r="K501" i="7"/>
  <c r="E501" i="7"/>
  <c r="K500" i="7"/>
  <c r="E500" i="7"/>
  <c r="K499" i="7"/>
  <c r="E499" i="7"/>
  <c r="K498" i="7"/>
  <c r="E498" i="7"/>
  <c r="K497" i="7"/>
  <c r="E497" i="7"/>
  <c r="K496" i="7"/>
  <c r="E496" i="7"/>
  <c r="K495" i="7"/>
  <c r="E495" i="7"/>
  <c r="K494" i="7"/>
  <c r="E494" i="7"/>
  <c r="K493" i="7"/>
  <c r="E493" i="7"/>
  <c r="K492" i="7"/>
  <c r="E492" i="7"/>
  <c r="K491" i="7"/>
  <c r="E491" i="7"/>
  <c r="K490" i="7"/>
  <c r="E490" i="7"/>
  <c r="K489" i="7"/>
  <c r="E489" i="7"/>
  <c r="K488" i="7"/>
  <c r="E488" i="7"/>
  <c r="K487" i="7"/>
  <c r="E487" i="7"/>
  <c r="K486" i="7"/>
  <c r="E486" i="7"/>
  <c r="K485" i="7"/>
  <c r="E485" i="7"/>
  <c r="K484" i="7"/>
  <c r="K483" i="7"/>
  <c r="E483" i="7"/>
  <c r="K482" i="7"/>
  <c r="E482" i="7"/>
  <c r="K481" i="7"/>
  <c r="E481" i="7"/>
  <c r="K480" i="7"/>
  <c r="E480" i="7"/>
  <c r="K479" i="7"/>
  <c r="E479" i="7"/>
  <c r="K478" i="7"/>
  <c r="K477" i="7"/>
  <c r="E477" i="7"/>
  <c r="K476" i="7"/>
  <c r="E476" i="7"/>
  <c r="K475" i="7"/>
  <c r="E475" i="7"/>
  <c r="K474" i="7"/>
  <c r="E474" i="7"/>
  <c r="K473" i="7"/>
  <c r="E473" i="7"/>
  <c r="K472" i="7"/>
  <c r="E472" i="7"/>
  <c r="K471" i="7"/>
  <c r="E471" i="7"/>
  <c r="K470" i="7"/>
  <c r="E470" i="7"/>
  <c r="K469" i="7"/>
  <c r="E469" i="7"/>
  <c r="K468" i="7"/>
  <c r="E468" i="7"/>
  <c r="K467" i="7"/>
  <c r="E467" i="7"/>
  <c r="K466" i="7"/>
  <c r="E466" i="7"/>
  <c r="K465" i="7"/>
  <c r="E465" i="7"/>
  <c r="K464" i="7"/>
  <c r="E464" i="7"/>
  <c r="K463" i="7"/>
  <c r="E463" i="7"/>
  <c r="K462" i="7"/>
  <c r="E462" i="7"/>
  <c r="K461" i="7"/>
  <c r="E461" i="7"/>
  <c r="K460" i="7"/>
  <c r="E460" i="7"/>
  <c r="K459" i="7"/>
  <c r="E459" i="7"/>
  <c r="K458" i="7"/>
  <c r="E458" i="7"/>
  <c r="K457" i="7"/>
  <c r="E457" i="7"/>
  <c r="K456" i="7"/>
  <c r="E456" i="7"/>
  <c r="K455" i="7"/>
  <c r="E455" i="7"/>
  <c r="K454" i="7"/>
  <c r="E454" i="7"/>
  <c r="K453" i="7"/>
  <c r="E453" i="7"/>
  <c r="K452" i="7"/>
  <c r="E452" i="7"/>
  <c r="K451" i="7"/>
  <c r="E451" i="7"/>
  <c r="K450" i="7"/>
  <c r="E450" i="7"/>
  <c r="K449" i="7"/>
  <c r="E449" i="7"/>
  <c r="K448" i="7"/>
  <c r="E448" i="7"/>
  <c r="K447" i="7"/>
  <c r="E447" i="7"/>
  <c r="M446" i="7"/>
  <c r="L446" i="7"/>
  <c r="G446" i="7"/>
  <c r="F446" i="7"/>
  <c r="A446" i="7"/>
  <c r="K445" i="7"/>
  <c r="E445" i="7"/>
  <c r="K444" i="7"/>
  <c r="E444" i="7"/>
  <c r="K443" i="7"/>
  <c r="E443" i="7"/>
  <c r="K442" i="7"/>
  <c r="E442" i="7"/>
  <c r="K441" i="7"/>
  <c r="E441" i="7"/>
  <c r="K440" i="7"/>
  <c r="E440" i="7"/>
  <c r="K439" i="7"/>
  <c r="E439" i="7"/>
  <c r="K438" i="7"/>
  <c r="E438" i="7"/>
  <c r="K437" i="7"/>
  <c r="E437" i="7"/>
  <c r="K436" i="7"/>
  <c r="K446" i="7" s="1"/>
  <c r="J446" i="7" s="1"/>
  <c r="E436" i="7"/>
  <c r="E446" i="7" s="1"/>
  <c r="D446" i="7" s="1"/>
  <c r="M435" i="7"/>
  <c r="L435" i="7"/>
  <c r="G435" i="7"/>
  <c r="F435" i="7"/>
  <c r="A435" i="7"/>
  <c r="K434" i="7"/>
  <c r="K433" i="7"/>
  <c r="K432" i="7"/>
  <c r="K431" i="7"/>
  <c r="E431" i="7"/>
  <c r="E435" i="7" s="1"/>
  <c r="A60" i="6"/>
  <c r="A61" i="6" s="1"/>
  <c r="A62" i="6" s="1"/>
  <c r="A63" i="6" s="1"/>
  <c r="A64" i="6" s="1"/>
  <c r="A65" i="6" s="1"/>
  <c r="D824" i="7" l="1"/>
  <c r="K515" i="7"/>
  <c r="J515" i="7" s="1"/>
  <c r="G539" i="7"/>
  <c r="L539" i="7"/>
  <c r="K435" i="7"/>
  <c r="J435" i="7" s="1"/>
  <c r="K512" i="7"/>
  <c r="J512" i="7" s="1"/>
  <c r="E512" i="7"/>
  <c r="D512" i="7" s="1"/>
  <c r="K519" i="7"/>
  <c r="J519" i="7" s="1"/>
  <c r="E535" i="7"/>
  <c r="D535" i="7" s="1"/>
  <c r="D539" i="7" s="1"/>
  <c r="K535" i="7"/>
  <c r="J535" i="7" s="1"/>
  <c r="A539" i="7"/>
  <c r="F539" i="7"/>
  <c r="M539" i="7"/>
  <c r="J537" i="7"/>
  <c r="J539" i="7" l="1"/>
  <c r="E539" i="7"/>
  <c r="K539" i="7"/>
  <c r="L658" i="7" l="1"/>
  <c r="J658" i="7"/>
  <c r="I658" i="7"/>
  <c r="I1347" i="7" s="1"/>
  <c r="F658" i="7"/>
  <c r="D658" i="7"/>
  <c r="C658" i="7"/>
  <c r="C1347" i="7" s="1"/>
  <c r="M657" i="7"/>
  <c r="K656" i="7"/>
  <c r="K657" i="7" s="1"/>
  <c r="M655" i="7"/>
  <c r="K654" i="7"/>
  <c r="K655" i="7" s="1"/>
  <c r="M653" i="7"/>
  <c r="G653" i="7"/>
  <c r="K652" i="7"/>
  <c r="K651" i="7"/>
  <c r="K650" i="7"/>
  <c r="K649" i="7"/>
  <c r="K648" i="7"/>
  <c r="K647" i="7"/>
  <c r="K646" i="7"/>
  <c r="E646" i="7"/>
  <c r="K645" i="7"/>
  <c r="E645" i="7"/>
  <c r="K644" i="7"/>
  <c r="E644" i="7"/>
  <c r="E653" i="7" s="1"/>
  <c r="M643" i="7"/>
  <c r="G643" i="7"/>
  <c r="E643" i="7"/>
  <c r="K642" i="7"/>
  <c r="K641" i="7"/>
  <c r="K640" i="7"/>
  <c r="M639" i="7"/>
  <c r="G639" i="7"/>
  <c r="E638" i="7"/>
  <c r="E637" i="7"/>
  <c r="E636" i="7"/>
  <c r="E635" i="7"/>
  <c r="E634" i="7"/>
  <c r="E633" i="7"/>
  <c r="E632" i="7"/>
  <c r="E631" i="7"/>
  <c r="E630" i="7"/>
  <c r="E629" i="7"/>
  <c r="E628" i="7"/>
  <c r="E627" i="7"/>
  <c r="E626" i="7"/>
  <c r="E625" i="7"/>
  <c r="E624" i="7"/>
  <c r="E623" i="7"/>
  <c r="K622" i="7"/>
  <c r="E622" i="7"/>
  <c r="K621" i="7"/>
  <c r="E621" i="7"/>
  <c r="K620" i="7"/>
  <c r="E620" i="7"/>
  <c r="K619" i="7"/>
  <c r="E619" i="7"/>
  <c r="K618" i="7"/>
  <c r="E618" i="7"/>
  <c r="K617" i="7"/>
  <c r="E617" i="7"/>
  <c r="K616" i="7"/>
  <c r="E616" i="7"/>
  <c r="K615" i="7"/>
  <c r="E615" i="7"/>
  <c r="K614" i="7"/>
  <c r="K639" i="7" s="1"/>
  <c r="E614" i="7"/>
  <c r="M613" i="7"/>
  <c r="G613" i="7"/>
  <c r="K612" i="7"/>
  <c r="K611" i="7"/>
  <c r="K610" i="7"/>
  <c r="K609" i="7"/>
  <c r="K608" i="7"/>
  <c r="K607" i="7"/>
  <c r="K606" i="7"/>
  <c r="E606" i="7"/>
  <c r="K605" i="7"/>
  <c r="E605" i="7"/>
  <c r="K604" i="7"/>
  <c r="E604" i="7"/>
  <c r="E613" i="7" s="1"/>
  <c r="M603" i="7"/>
  <c r="G603" i="7"/>
  <c r="E602" i="7"/>
  <c r="E601" i="7"/>
  <c r="E600" i="7"/>
  <c r="E599" i="7"/>
  <c r="E598" i="7"/>
  <c r="E597" i="7"/>
  <c r="E596" i="7"/>
  <c r="E595" i="7"/>
  <c r="E594" i="7"/>
  <c r="E593" i="7"/>
  <c r="E592" i="7"/>
  <c r="E591" i="7"/>
  <c r="E590" i="7"/>
  <c r="K589" i="7"/>
  <c r="E589" i="7"/>
  <c r="K588" i="7"/>
  <c r="E588" i="7"/>
  <c r="K587" i="7"/>
  <c r="E587" i="7"/>
  <c r="K586" i="7"/>
  <c r="E586" i="7"/>
  <c r="K585" i="7"/>
  <c r="E585" i="7"/>
  <c r="K584" i="7"/>
  <c r="E584" i="7"/>
  <c r="K583" i="7"/>
  <c r="E583" i="7"/>
  <c r="K582" i="7"/>
  <c r="E582" i="7"/>
  <c r="K581" i="7"/>
  <c r="E581" i="7"/>
  <c r="K580" i="7"/>
  <c r="E580" i="7"/>
  <c r="K579" i="7"/>
  <c r="K603" i="7" s="1"/>
  <c r="E579" i="7"/>
  <c r="M578" i="7"/>
  <c r="G578" i="7"/>
  <c r="K577" i="7"/>
  <c r="K576" i="7"/>
  <c r="K575" i="7"/>
  <c r="K574" i="7"/>
  <c r="K573" i="7"/>
  <c r="K572" i="7"/>
  <c r="K571" i="7"/>
  <c r="E571" i="7"/>
  <c r="K570" i="7"/>
  <c r="E570" i="7"/>
  <c r="K569" i="7"/>
  <c r="E569" i="7"/>
  <c r="K568" i="7"/>
  <c r="E568" i="7"/>
  <c r="K567" i="7"/>
  <c r="E567" i="7"/>
  <c r="E578" i="7" s="1"/>
  <c r="G566" i="7"/>
  <c r="E565" i="7"/>
  <c r="E566" i="7" s="1"/>
  <c r="M564" i="7"/>
  <c r="G564" i="7"/>
  <c r="E563" i="7"/>
  <c r="E562" i="7"/>
  <c r="E561" i="7"/>
  <c r="K560" i="7"/>
  <c r="E560" i="7"/>
  <c r="K559" i="7"/>
  <c r="E559" i="7"/>
  <c r="K558" i="7"/>
  <c r="E558" i="7"/>
  <c r="K557" i="7"/>
  <c r="E557" i="7"/>
  <c r="K556" i="7"/>
  <c r="E556" i="7"/>
  <c r="K555" i="7"/>
  <c r="E555" i="7"/>
  <c r="K554" i="7"/>
  <c r="E554" i="7"/>
  <c r="K553" i="7"/>
  <c r="E553" i="7"/>
  <c r="K552" i="7"/>
  <c r="E552" i="7"/>
  <c r="K551" i="7"/>
  <c r="E551" i="7"/>
  <c r="K550" i="7"/>
  <c r="E550" i="7"/>
  <c r="K549" i="7"/>
  <c r="E549" i="7"/>
  <c r="K548" i="7"/>
  <c r="E548" i="7"/>
  <c r="K547" i="7"/>
  <c r="E547" i="7"/>
  <c r="K546" i="7"/>
  <c r="E546" i="7"/>
  <c r="K545" i="7"/>
  <c r="E545" i="7"/>
  <c r="K564" i="7" l="1"/>
  <c r="K643" i="7"/>
  <c r="M658" i="7"/>
  <c r="E564" i="7"/>
  <c r="E603" i="7"/>
  <c r="K613" i="7"/>
  <c r="K578" i="7"/>
  <c r="G658" i="7"/>
  <c r="E639" i="7"/>
  <c r="K653" i="7"/>
  <c r="E658" i="7" l="1"/>
  <c r="K658" i="7"/>
  <c r="I53" i="6"/>
  <c r="G53" i="6"/>
  <c r="F53" i="6"/>
  <c r="E53" i="6"/>
  <c r="C53" i="6"/>
  <c r="F186" i="7" l="1"/>
  <c r="E186" i="7"/>
  <c r="D186" i="7" s="1"/>
  <c r="A183" i="7"/>
  <c r="A184" i="7" s="1"/>
  <c r="A185" i="7" s="1"/>
  <c r="M181" i="7"/>
  <c r="L181" i="7"/>
  <c r="F181" i="7"/>
  <c r="K180" i="7"/>
  <c r="E180" i="7"/>
  <c r="K179" i="7"/>
  <c r="E179" i="7"/>
  <c r="K178" i="7"/>
  <c r="E178" i="7"/>
  <c r="K177" i="7"/>
  <c r="E177" i="7"/>
  <c r="K176" i="7"/>
  <c r="E176" i="7"/>
  <c r="K175" i="7"/>
  <c r="E175" i="7"/>
  <c r="K174" i="7"/>
  <c r="E174" i="7"/>
  <c r="K173" i="7"/>
  <c r="E173" i="7"/>
  <c r="K172" i="7"/>
  <c r="E172" i="7"/>
  <c r="K171" i="7"/>
  <c r="E171" i="7"/>
  <c r="K170" i="7"/>
  <c r="E170" i="7"/>
  <c r="K169" i="7"/>
  <c r="E169" i="7"/>
  <c r="K168" i="7"/>
  <c r="E168" i="7"/>
  <c r="A168" i="7"/>
  <c r="A169" i="7" s="1"/>
  <c r="A170" i="7" s="1"/>
  <c r="A171" i="7" s="1"/>
  <c r="A172" i="7" s="1"/>
  <c r="A173" i="7" s="1"/>
  <c r="A174" i="7" s="1"/>
  <c r="A175" i="7" s="1"/>
  <c r="A176" i="7" s="1"/>
  <c r="A177" i="7" s="1"/>
  <c r="A178" i="7" s="1"/>
  <c r="A179" i="7" s="1"/>
  <c r="A180" i="7" s="1"/>
  <c r="K167" i="7"/>
  <c r="E167" i="7"/>
  <c r="M166" i="7"/>
  <c r="L166" i="7"/>
  <c r="K166" i="7"/>
  <c r="G166" i="7"/>
  <c r="F166" i="7"/>
  <c r="E166" i="7"/>
  <c r="D166" i="7" s="1"/>
  <c r="A154" i="7"/>
  <c r="A155" i="7" s="1"/>
  <c r="A156" i="7" s="1"/>
  <c r="A157" i="7" s="1"/>
  <c r="A158" i="7" s="1"/>
  <c r="A159" i="7" s="1"/>
  <c r="A160" i="7" s="1"/>
  <c r="A161" i="7" s="1"/>
  <c r="A162" i="7" s="1"/>
  <c r="A163" i="7" s="1"/>
  <c r="A164" i="7" s="1"/>
  <c r="A165" i="7" s="1"/>
  <c r="M152" i="7"/>
  <c r="L152" i="7"/>
  <c r="G152" i="7"/>
  <c r="F152" i="7"/>
  <c r="K151" i="7"/>
  <c r="E151" i="7"/>
  <c r="K150" i="7"/>
  <c r="E150" i="7"/>
  <c r="K149" i="7"/>
  <c r="E149" i="7"/>
  <c r="K148" i="7"/>
  <c r="E148" i="7"/>
  <c r="K147" i="7"/>
  <c r="E147" i="7"/>
  <c r="K146" i="7"/>
  <c r="E146" i="7"/>
  <c r="K144" i="7"/>
  <c r="E144" i="7"/>
  <c r="K143" i="7"/>
  <c r="E143" i="7"/>
  <c r="K142" i="7"/>
  <c r="E142" i="7"/>
  <c r="K141" i="7"/>
  <c r="E141" i="7"/>
  <c r="K140" i="7"/>
  <c r="E140" i="7"/>
  <c r="K139" i="7"/>
  <c r="E139" i="7"/>
  <c r="K138" i="7"/>
  <c r="E138" i="7"/>
  <c r="K137" i="7"/>
  <c r="E137" i="7"/>
  <c r="K136" i="7"/>
  <c r="E136" i="7"/>
  <c r="K134" i="7"/>
  <c r="E134" i="7"/>
  <c r="K133" i="7"/>
  <c r="E133" i="7"/>
  <c r="K132" i="7"/>
  <c r="E132" i="7"/>
  <c r="K131" i="7"/>
  <c r="E131" i="7"/>
  <c r="K130" i="7"/>
  <c r="E130" i="7"/>
  <c r="A130" i="7"/>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K129" i="7"/>
  <c r="E129" i="7"/>
  <c r="M128" i="7"/>
  <c r="L128" i="7"/>
  <c r="K128" i="7"/>
  <c r="G128" i="7"/>
  <c r="F128" i="7"/>
  <c r="E128" i="7"/>
  <c r="D128" i="7" s="1"/>
  <c r="A124" i="7"/>
  <c r="A125" i="7" s="1"/>
  <c r="A126" i="7" s="1"/>
  <c r="A127" i="7" s="1"/>
  <c r="M122" i="7"/>
  <c r="L122" i="7"/>
  <c r="F122" i="7"/>
  <c r="K121" i="7"/>
  <c r="E121" i="7"/>
  <c r="K120" i="7"/>
  <c r="E120" i="7"/>
  <c r="K119" i="7"/>
  <c r="E119" i="7"/>
  <c r="K118" i="7"/>
  <c r="E118" i="7"/>
  <c r="K117" i="7"/>
  <c r="E117" i="7"/>
  <c r="K116" i="7"/>
  <c r="E116" i="7"/>
  <c r="K115" i="7"/>
  <c r="E115" i="7"/>
  <c r="K114" i="7"/>
  <c r="E114" i="7"/>
  <c r="A114" i="7"/>
  <c r="A115" i="7" s="1"/>
  <c r="A116" i="7" s="1"/>
  <c r="A117" i="7" s="1"/>
  <c r="A118" i="7" s="1"/>
  <c r="A119" i="7" s="1"/>
  <c r="A120" i="7" s="1"/>
  <c r="A121" i="7" s="1"/>
  <c r="K113" i="7"/>
  <c r="E113" i="7"/>
  <c r="M112" i="7"/>
  <c r="L112" i="7"/>
  <c r="G112" i="7"/>
  <c r="F112" i="7"/>
  <c r="K110" i="7"/>
  <c r="E110" i="7"/>
  <c r="K109" i="7"/>
  <c r="E109" i="7"/>
  <c r="K108" i="7"/>
  <c r="E108" i="7"/>
  <c r="A108" i="7"/>
  <c r="A109" i="7" s="1"/>
  <c r="A110" i="7" s="1"/>
  <c r="A111" i="7" s="1"/>
  <c r="K107" i="7"/>
  <c r="E107" i="7"/>
  <c r="M106" i="7"/>
  <c r="L106" i="7"/>
  <c r="F106" i="7"/>
  <c r="K93" i="7"/>
  <c r="E93" i="7"/>
  <c r="K91" i="7"/>
  <c r="K106" i="7" s="1"/>
  <c r="E91" i="7"/>
  <c r="E106" i="7" s="1"/>
  <c r="D106" i="7" s="1"/>
  <c r="A85" i="7"/>
  <c r="A86" i="7" s="1"/>
  <c r="A87" i="7" s="1"/>
  <c r="A88" i="7" s="1"/>
  <c r="A89" i="7" s="1"/>
  <c r="A90" i="7" s="1"/>
  <c r="A91" i="7" s="1"/>
  <c r="A92" i="7" s="1"/>
  <c r="A93" i="7" s="1"/>
  <c r="A94" i="7" s="1"/>
  <c r="A95" i="7" s="1"/>
  <c r="A96" i="7" s="1"/>
  <c r="A97" i="7" s="1"/>
  <c r="A98" i="7" s="1"/>
  <c r="A99" i="7" s="1"/>
  <c r="A100" i="7" s="1"/>
  <c r="A101" i="7" s="1"/>
  <c r="A102" i="7" s="1"/>
  <c r="A103" i="7" s="1"/>
  <c r="A104" i="7" s="1"/>
  <c r="A105" i="7" s="1"/>
  <c r="M83" i="7"/>
  <c r="L83" i="7"/>
  <c r="F83" i="7"/>
  <c r="K82" i="7"/>
  <c r="E82" i="7"/>
  <c r="K81" i="7"/>
  <c r="E81" i="7"/>
  <c r="K80" i="7"/>
  <c r="E80" i="7"/>
  <c r="K79" i="7"/>
  <c r="E79" i="7"/>
  <c r="K78" i="7"/>
  <c r="E78" i="7"/>
  <c r="K77" i="7"/>
  <c r="E77" i="7"/>
  <c r="K76" i="7"/>
  <c r="E76" i="7"/>
  <c r="K75" i="7"/>
  <c r="E75" i="7"/>
  <c r="K74" i="7"/>
  <c r="E74" i="7"/>
  <c r="K73" i="7"/>
  <c r="E73" i="7"/>
  <c r="K72" i="7"/>
  <c r="E72" i="7"/>
  <c r="K71" i="7"/>
  <c r="E71" i="7"/>
  <c r="K70" i="7"/>
  <c r="E70" i="7"/>
  <c r="K69" i="7"/>
  <c r="E69" i="7"/>
  <c r="A69" i="7"/>
  <c r="A70" i="7" s="1"/>
  <c r="A71" i="7" s="1"/>
  <c r="A72" i="7" s="1"/>
  <c r="A73" i="7" s="1"/>
  <c r="A74" i="7" s="1"/>
  <c r="A75" i="7" s="1"/>
  <c r="A76" i="7" s="1"/>
  <c r="A77" i="7" s="1"/>
  <c r="A78" i="7" s="1"/>
  <c r="A79" i="7" s="1"/>
  <c r="A80" i="7" s="1"/>
  <c r="A81" i="7" s="1"/>
  <c r="A82" i="7" s="1"/>
  <c r="K68" i="7"/>
  <c r="E68" i="7"/>
  <c r="M67" i="7"/>
  <c r="L67" i="7"/>
  <c r="G67" i="7"/>
  <c r="F67" i="7"/>
  <c r="K66" i="7"/>
  <c r="E66" i="7"/>
  <c r="K65" i="7"/>
  <c r="E65" i="7"/>
  <c r="K64" i="7"/>
  <c r="E64" i="7"/>
  <c r="K63" i="7"/>
  <c r="E63" i="7"/>
  <c r="K62" i="7"/>
  <c r="E62" i="7"/>
  <c r="K61" i="7"/>
  <c r="E61" i="7"/>
  <c r="K60" i="7"/>
  <c r="E60" i="7"/>
  <c r="K59" i="7"/>
  <c r="E59" i="7"/>
  <c r="K57" i="7"/>
  <c r="E57" i="7"/>
  <c r="A57" i="7"/>
  <c r="A58" i="7" s="1"/>
  <c r="A59" i="7" s="1"/>
  <c r="A60" i="7" s="1"/>
  <c r="A61" i="7" s="1"/>
  <c r="A62" i="7" s="1"/>
  <c r="A63" i="7" s="1"/>
  <c r="A64" i="7" s="1"/>
  <c r="A65" i="7" s="1"/>
  <c r="A66" i="7" s="1"/>
  <c r="K56" i="7"/>
  <c r="E56" i="7"/>
  <c r="M55" i="7"/>
  <c r="L55" i="7"/>
  <c r="G55" i="7"/>
  <c r="F55" i="7"/>
  <c r="E55" i="7"/>
  <c r="D55" i="7" s="1"/>
  <c r="K54" i="7"/>
  <c r="K53" i="7"/>
  <c r="K52" i="7"/>
  <c r="K51" i="7"/>
  <c r="K50" i="7"/>
  <c r="K48" i="7"/>
  <c r="K47" i="7"/>
  <c r="K46" i="7"/>
  <c r="K45" i="7"/>
  <c r="K44" i="7"/>
  <c r="K43" i="7"/>
  <c r="K42" i="7"/>
  <c r="K41" i="7"/>
  <c r="K40" i="7"/>
  <c r="K39" i="7"/>
  <c r="K38" i="7"/>
  <c r="K37" i="7"/>
  <c r="K36" i="7"/>
  <c r="A36" i="7"/>
  <c r="A37" i="7" s="1"/>
  <c r="A38" i="7" s="1"/>
  <c r="A39" i="7" s="1"/>
  <c r="A40" i="7" s="1"/>
  <c r="A41" i="7" s="1"/>
  <c r="A42" i="7" s="1"/>
  <c r="A43" i="7" s="1"/>
  <c r="A44" i="7" s="1"/>
  <c r="A45" i="7" s="1"/>
  <c r="A46" i="7" s="1"/>
  <c r="A47" i="7" s="1"/>
  <c r="A48" i="7" s="1"/>
  <c r="A49" i="7" s="1"/>
  <c r="A50" i="7" s="1"/>
  <c r="A51" i="7" s="1"/>
  <c r="A52" i="7" s="1"/>
  <c r="A53" i="7" s="1"/>
  <c r="A54" i="7" s="1"/>
  <c r="K35" i="7"/>
  <c r="M34" i="7"/>
  <c r="L34" i="7"/>
  <c r="G34" i="7"/>
  <c r="F34" i="7"/>
  <c r="E34" i="7"/>
  <c r="D34" i="7" s="1"/>
  <c r="K32" i="7"/>
  <c r="A31" i="7"/>
  <c r="K30" i="7"/>
  <c r="K28" i="7"/>
  <c r="K27" i="7"/>
  <c r="K26" i="7"/>
  <c r="K25" i="7"/>
  <c r="K24" i="7"/>
  <c r="K23" i="7"/>
  <c r="K22" i="7"/>
  <c r="K21" i="7"/>
  <c r="A21" i="7"/>
  <c r="A22" i="7" s="1"/>
  <c r="A23" i="7" s="1"/>
  <c r="A24" i="7" s="1"/>
  <c r="A25" i="7" s="1"/>
  <c r="A26" i="7" s="1"/>
  <c r="A27" i="7" s="1"/>
  <c r="A28" i="7" s="1"/>
  <c r="K20" i="7"/>
  <c r="M19" i="7"/>
  <c r="L19" i="7"/>
  <c r="G19" i="7"/>
  <c r="F19" i="7"/>
  <c r="E19" i="7"/>
  <c r="D19" i="7" s="1"/>
  <c r="K18" i="7"/>
  <c r="K17" i="7"/>
  <c r="K16" i="7"/>
  <c r="K15" i="7"/>
  <c r="K14" i="7"/>
  <c r="K13" i="7"/>
  <c r="K12" i="7"/>
  <c r="K11" i="7"/>
  <c r="K10" i="7"/>
  <c r="K9" i="7"/>
  <c r="A9" i="7"/>
  <c r="A10" i="7" s="1"/>
  <c r="A11" i="7" s="1"/>
  <c r="A12" i="7" s="1"/>
  <c r="A13" i="7" s="1"/>
  <c r="A14" i="7" s="1"/>
  <c r="A15" i="7" s="1"/>
  <c r="A16" i="7" s="1"/>
  <c r="A17" i="7" s="1"/>
  <c r="A18" i="7" s="1"/>
  <c r="K8" i="7"/>
  <c r="M21" i="6"/>
  <c r="L21" i="6"/>
  <c r="K21" i="6"/>
  <c r="J21" i="6"/>
  <c r="I21" i="6"/>
  <c r="G21" i="6"/>
  <c r="F21" i="6"/>
  <c r="E21" i="6"/>
  <c r="D21" i="6"/>
  <c r="C21" i="6"/>
  <c r="K55" i="7" l="1"/>
  <c r="K152" i="7"/>
  <c r="K122" i="7"/>
  <c r="E122" i="7"/>
  <c r="D122" i="7" s="1"/>
  <c r="K19" i="7"/>
  <c r="E152" i="7"/>
  <c r="D152" i="7" s="1"/>
  <c r="K34" i="7"/>
  <c r="K112" i="7"/>
  <c r="E67" i="7"/>
  <c r="D67" i="7" s="1"/>
  <c r="K67" i="7"/>
  <c r="K83" i="7"/>
  <c r="E83" i="7"/>
  <c r="D83" i="7" s="1"/>
  <c r="E181" i="7"/>
  <c r="D181" i="7" s="1"/>
  <c r="K181" i="7"/>
  <c r="G187" i="7"/>
  <c r="G1347" i="7" s="1"/>
  <c r="L187" i="7"/>
  <c r="L1347" i="7" s="1"/>
  <c r="E112" i="7"/>
  <c r="D112" i="7" s="1"/>
  <c r="M187" i="7"/>
  <c r="F187" i="7"/>
  <c r="F1347" i="7" s="1"/>
  <c r="D187" i="7" l="1"/>
  <c r="D1347" i="7" s="1"/>
  <c r="K187" i="7"/>
  <c r="E187" i="7"/>
  <c r="E1347" i="7" s="1"/>
  <c r="F9" i="3"/>
  <c r="E9" i="3" s="1"/>
  <c r="F11" i="3"/>
  <c r="E11" i="3" s="1"/>
  <c r="F12" i="3"/>
  <c r="E12" i="3" s="1"/>
  <c r="F13" i="3"/>
  <c r="E13" i="3" s="1"/>
  <c r="F14" i="3"/>
  <c r="E14" i="3" s="1"/>
  <c r="F15" i="3"/>
  <c r="E15" i="3" s="1"/>
  <c r="F16" i="3"/>
  <c r="E16" i="3" s="1"/>
  <c r="F17" i="3"/>
  <c r="E17" i="3" s="1"/>
  <c r="F19" i="3"/>
  <c r="E19" i="3" s="1"/>
  <c r="F20" i="3"/>
  <c r="E20" i="3" s="1"/>
  <c r="F8" i="3"/>
  <c r="E8" i="3" s="1"/>
  <c r="M13" i="3"/>
  <c r="L13" i="3" s="1"/>
  <c r="I22" i="3" l="1"/>
  <c r="O22" i="3"/>
  <c r="P22" i="3"/>
  <c r="N22" i="3" l="1"/>
  <c r="M22" i="3"/>
  <c r="L22" i="3"/>
  <c r="K22" i="3"/>
  <c r="J22" i="3"/>
  <c r="H22" i="3"/>
  <c r="G22" i="3"/>
  <c r="F22" i="3"/>
  <c r="E22" i="3"/>
  <c r="D22" i="3"/>
  <c r="C22" i="3"/>
</calcChain>
</file>

<file path=xl/sharedStrings.xml><?xml version="1.0" encoding="utf-8"?>
<sst xmlns="http://schemas.openxmlformats.org/spreadsheetml/2006/main" count="3444" uniqueCount="2213">
  <si>
    <t>№</t>
  </si>
  <si>
    <t>Tumanlar nomi</t>
  </si>
  <si>
    <t>Jami quduq soni</t>
  </si>
  <si>
    <t>Eski manzilli ro‘yxatdan chiqariladigan talabgorlar ro‘yxati                                                      (2023-yilgi manzilli ro‘yxatdan chiqariladi)</t>
  </si>
  <si>
    <t>Jami</t>
  </si>
  <si>
    <t>Qoraqalpog‘iston Respublikasi</t>
  </si>
  <si>
    <t>Andijon</t>
  </si>
  <si>
    <t>Buxoro</t>
  </si>
  <si>
    <t>Jizzax</t>
  </si>
  <si>
    <t xml:space="preserve">Qashqadaryo </t>
  </si>
  <si>
    <t>Navoiy</t>
  </si>
  <si>
    <t>Namangan</t>
  </si>
  <si>
    <t>Samarqand</t>
  </si>
  <si>
    <t>Surxondaryo</t>
  </si>
  <si>
    <t>Sirdaryo</t>
  </si>
  <si>
    <t>Farg'ona</t>
  </si>
  <si>
    <t>Xorazm</t>
  </si>
  <si>
    <t>Toshkent sh.</t>
  </si>
  <si>
    <t>Toshkent</t>
  </si>
  <si>
    <t>Talabgor             soni</t>
  </si>
  <si>
    <t>Talabgor           soni</t>
  </si>
  <si>
    <r>
      <t xml:space="preserve">Katta                </t>
    </r>
    <r>
      <rPr>
        <b/>
        <i/>
        <sz val="12"/>
        <color theme="1"/>
        <rFont val="Times New Roman"/>
        <family val="1"/>
        <charset val="204"/>
      </rPr>
      <t xml:space="preserve">(30 ta xonadon) </t>
    </r>
    <r>
      <rPr>
        <b/>
        <sz val="14"/>
        <color theme="1"/>
        <rFont val="Times New Roman"/>
        <family val="1"/>
        <charset val="204"/>
      </rPr>
      <t>soni</t>
    </r>
  </si>
  <si>
    <t>Shundan</t>
  </si>
  <si>
    <t>MFY soni</t>
  </si>
  <si>
    <t>Tuman soni</t>
  </si>
  <si>
    <t>Manzilli ro‘yxatda qoladigan va yangidan kiritiladigan                                                                                               talabgorlar ro‘yxati</t>
  </si>
  <si>
    <r>
      <t xml:space="preserve">Kichik                </t>
    </r>
    <r>
      <rPr>
        <b/>
        <i/>
        <sz val="12"/>
        <color theme="1"/>
        <rFont val="Times New Roman"/>
        <family val="1"/>
        <charset val="204"/>
      </rPr>
      <t xml:space="preserve">(1 ta xonadon)  </t>
    </r>
    <r>
      <rPr>
        <b/>
        <sz val="14"/>
        <color theme="1"/>
        <rFont val="Times New Roman"/>
        <family val="1"/>
        <charset val="204"/>
      </rPr>
      <t>soni</t>
    </r>
  </si>
  <si>
    <t>shundan</t>
  </si>
  <si>
    <t>Qoraqalpog‘iston Respublikasi va viloyatlarda suv ta’minoti og‘ir hududlardagi aholi tomorqalari va 30 yilga ijara asosida yangi tashkil                                                                       etilgan dehqon xo‘jaliklarining ekin yer maydonlarini sug‘orish uchun vertikal sug‘orish quduqlarini burg‘ulab ishga tushirish                                                                               bo‘yicha 2023-yilga mo‘ljallangan manzilli ro‘yxatga o‘zgartirish kiritish bo‘yicha                                                                                                                                                       RO‘YXAT</t>
  </si>
  <si>
    <t>Hududlar nomi</t>
  </si>
  <si>
    <t>Daryo va kanallarga o‘rnatiladigan nasos agregatlari</t>
  </si>
  <si>
    <t>Qoraqalpog‘iston Respublikasida suv ta’minoti og‘ir hududlardagi aholi tomorqalarining ekin yer maydonlarini sug‘orish uchun artezian quduqlarini burg‘ulab ishga tushirish bo‘yicha 2023-yilga mo‘ljallangan manzilli ro‘yxatga o‘zgartirish kiritish bo‘yicha
MANZILLI DASTURI</t>
  </si>
  <si>
    <t>Mahallalar soni</t>
  </si>
  <si>
    <t>Talabgorlar                      soni</t>
  </si>
  <si>
    <t>To‘rtko‘l</t>
  </si>
  <si>
    <t>Beruniy</t>
  </si>
  <si>
    <t>Ellikqal’a</t>
  </si>
  <si>
    <t>Xo‘jayli</t>
  </si>
  <si>
    <t>Sho‘manoy</t>
  </si>
  <si>
    <t>Qonliko‘l</t>
  </si>
  <si>
    <t>Qo‘ng‘irot</t>
  </si>
  <si>
    <t>Kegeyli</t>
  </si>
  <si>
    <t>Bo‘zatov</t>
  </si>
  <si>
    <t>Chimboy</t>
  </si>
  <si>
    <t>Qorao‘zak</t>
  </si>
  <si>
    <t>Taxtako‘pir</t>
  </si>
  <si>
    <t>Mo‘ynoq</t>
  </si>
  <si>
    <t>Manzilli ro‘yxatda qoladigan va yangidan kiritiladigan talabgorlar ro‘yxati</t>
  </si>
  <si>
    <t>Mahallalar nomi</t>
  </si>
  <si>
    <t>Sho‘raxon OFY</t>
  </si>
  <si>
    <t>Reimboev Erkin</t>
  </si>
  <si>
    <t>Abdullaev Saparboy</t>
  </si>
  <si>
    <t>Mavlenov Zumrat</t>
  </si>
  <si>
    <t>To‘kimbetov Daston</t>
  </si>
  <si>
    <t>Ullibog‘ OFY</t>
  </si>
  <si>
    <t>Xudaybergenova Umida</t>
  </si>
  <si>
    <t>O‘zbekiston OFY</t>
  </si>
  <si>
    <t>Egamberdiev Shoxrux</t>
  </si>
  <si>
    <t>Ko‘na To‘rtko‘l OFY</t>
  </si>
  <si>
    <t>Abdikarimov Radjapboy</t>
  </si>
  <si>
    <t>Paxtachi OFY</t>
  </si>
  <si>
    <t>Ismailov Shokir</t>
  </si>
  <si>
    <t>Tozabog‘yop OFY</t>
  </si>
  <si>
    <t>Muyaddinov Mansur</t>
  </si>
  <si>
    <t>Atadjanov Bagibek</t>
  </si>
  <si>
    <t>Yanbashqala OFY</t>
  </si>
  <si>
    <t>Artikov Allayor</t>
  </si>
  <si>
    <t>Jami tuman:</t>
  </si>
  <si>
    <t xml:space="preserve">Beruniy </t>
  </si>
  <si>
    <t>Ibn Sino MFY</t>
  </si>
  <si>
    <t>Matyakubov Ilhom</t>
  </si>
  <si>
    <t>Obi-hayot MFY</t>
  </si>
  <si>
    <t>Alimov Bobur</t>
  </si>
  <si>
    <t>Turon MFY</t>
  </si>
  <si>
    <t>Qodirova Nursuluw</t>
  </si>
  <si>
    <t>Qodirova Nursuluv</t>
  </si>
  <si>
    <t>Shabboz OFY</t>
  </si>
  <si>
    <t xml:space="preserve">Bekanova Anora </t>
  </si>
  <si>
    <t>Jumaniyazov MFY</t>
  </si>
  <si>
    <t>Kenjayev Pardaboy</t>
  </si>
  <si>
    <t>Sarkop OFY</t>
  </si>
  <si>
    <t>Bayekeyeva Gulbaxor</t>
  </si>
  <si>
    <t>Palvash MFY</t>
  </si>
  <si>
    <t>Rajapov Shuxrat</t>
  </si>
  <si>
    <t>Ismoilov Qodirbergan</t>
  </si>
  <si>
    <t>Beruniy OFY</t>
  </si>
  <si>
    <t>Sultanov Po‘lat</t>
  </si>
  <si>
    <t>Mavlenov Komiljon</t>
  </si>
  <si>
    <t>Yuldasheva Nazokat</t>
  </si>
  <si>
    <t>Ozod OFY</t>
  </si>
  <si>
    <t>Annayev Xudaybergan</t>
  </si>
  <si>
    <t>Ro'zimov Sirojiddin</t>
  </si>
  <si>
    <t>Sultanov Bekjon</t>
  </si>
  <si>
    <t>Ellikqa’la</t>
  </si>
  <si>
    <t>Qizilqum OFY</t>
  </si>
  <si>
    <t>Ong‘arov Azad</t>
  </si>
  <si>
    <t>Quvanov Quanishboy</t>
  </si>
  <si>
    <t>Qirqqizobod OFY</t>
  </si>
  <si>
    <t>Baltayev Ko‘pal Kenjabayevich</t>
  </si>
  <si>
    <t>Nurmatova Gulshod</t>
  </si>
  <si>
    <t>Qanatbayev Mahsud Baqbergenovich</t>
  </si>
  <si>
    <t>Matyaqupov Davlat</t>
  </si>
  <si>
    <t>Eshimbetov Qalandar Matrasulovich</t>
  </si>
  <si>
    <t>Ro‘zimbetov Zeripboy Palvonbayevich</t>
  </si>
  <si>
    <t>Kultayev Sadu</t>
  </si>
  <si>
    <t>Bekmanov Madirim</t>
  </si>
  <si>
    <t>Pahtachi MFY</t>
  </si>
  <si>
    <t>Nurimbetov Tajivoy</t>
  </si>
  <si>
    <t>Sharq yulduzi OFY</t>
  </si>
  <si>
    <t>Aytbayeva Yulduz</t>
  </si>
  <si>
    <t>Dumanqala MFY</t>
  </si>
  <si>
    <t>Baltaev Azim</t>
  </si>
  <si>
    <t>Nurullaev Timur</t>
  </si>
  <si>
    <t>Xujamuratova Fazilat</t>
  </si>
  <si>
    <t>Xujamuratova Sharofat</t>
  </si>
  <si>
    <t>Dumanqal’a MFY</t>
  </si>
  <si>
    <t>Rajapov Xasanboy</t>
  </si>
  <si>
    <t>Abdullaev Alimboy</t>
  </si>
  <si>
    <t>Baltaev Azimboy</t>
  </si>
  <si>
    <t>Qirqqiz MFY</t>
  </si>
  <si>
    <t>Madraimov Xakimboy</t>
  </si>
  <si>
    <t>Yuldasheva Umida</t>
  </si>
  <si>
    <t>Kuchkarova Salima</t>
  </si>
  <si>
    <t xml:space="preserve">Xo‘jayli </t>
  </si>
  <si>
    <t>Suenli MFY</t>
  </si>
  <si>
    <t>Dauletova Klara</t>
  </si>
  <si>
    <t>Samanko‘l OFY</t>
  </si>
  <si>
    <t>Niyazimbetova Gu‘lnara</t>
  </si>
  <si>
    <t>Niyazimbetova Gulnara</t>
  </si>
  <si>
    <t xml:space="preserve">Saparov Xalmurat </t>
  </si>
  <si>
    <t>Jayxun PFY</t>
  </si>
  <si>
    <t>O‘razbayev Qurbaniyaz</t>
  </si>
  <si>
    <t>Xo‘jamuratova Erkinoy</t>
  </si>
  <si>
    <t>Qumbiz MFY</t>
  </si>
  <si>
    <t>Men‘liyeva Tamara</t>
  </si>
  <si>
    <t>Menliyeva Tamara</t>
  </si>
  <si>
    <t>Tasko‘pir MFY</t>
  </si>
  <si>
    <t>Davletova Shinar</t>
  </si>
  <si>
    <t>Dadletova Shinar</t>
  </si>
  <si>
    <t>Sarishungul OFY</t>
  </si>
  <si>
    <t>Murneserov Uzaqbay</t>
  </si>
  <si>
    <t>Fayzullayeva Jumagul</t>
  </si>
  <si>
    <t>Jan‘a jap OFY</t>
  </si>
  <si>
    <t>Orusbayeva Lachin Gurbanglijovna</t>
  </si>
  <si>
    <t>Mustaqillik OFY</t>
  </si>
  <si>
    <t>Atajanov Erkin</t>
  </si>
  <si>
    <t xml:space="preserve">Sho‘manoy </t>
  </si>
  <si>
    <t>Birleshik ОFY</t>
  </si>
  <si>
    <t>Takaev Maqset</t>
  </si>
  <si>
    <t>Bawetdinov Qarlibay</t>
  </si>
  <si>
    <t>Qurbanov Qurban</t>
  </si>
  <si>
    <t>Aleksandrova Peruza</t>
  </si>
  <si>
    <t>Kayupov Jiemurat</t>
  </si>
  <si>
    <t>Muxanov Baymurat</t>
  </si>
  <si>
    <t>Sarmanbayko‘l OFY</t>
  </si>
  <si>
    <t>Sharapov Qadirbay</t>
  </si>
  <si>
    <t>Medetov Nurlibay</t>
  </si>
  <si>
    <t>Abdullaev Zaripbay</t>
  </si>
  <si>
    <t>Niyazimbetov Dadebay</t>
  </si>
  <si>
    <t>Turdimuratov Marat</t>
  </si>
  <si>
    <t>Qaljanov Genjemurat</t>
  </si>
  <si>
    <t>Sereniyazov Quwatbay</t>
  </si>
  <si>
    <t>Smaylov Nurabilla</t>
  </si>
  <si>
    <t>Nurillaev Xamidulla</t>
  </si>
  <si>
    <t xml:space="preserve">Arzimbetqum OFY </t>
  </si>
  <si>
    <t>Aytbashov  Duysen</t>
  </si>
  <si>
    <t xml:space="preserve">Jiyemuratov Raxat </t>
  </si>
  <si>
    <t xml:space="preserve">Jemuratov Raxat </t>
  </si>
  <si>
    <t>Jiyenbaev Alisher</t>
  </si>
  <si>
    <t>Jiyenbaev  Alisher</t>
  </si>
  <si>
    <t>Niyetov Aman</t>
  </si>
  <si>
    <t>Niyetov  Aman</t>
  </si>
  <si>
    <t>Karabaeov Raxat</t>
  </si>
  <si>
    <t>Karabaeov   Raxat</t>
  </si>
  <si>
    <t xml:space="preserve">Masharinov Berdibay </t>
  </si>
  <si>
    <t xml:space="preserve">Masharinov  Berdibay </t>
  </si>
  <si>
    <t>Reypov Pirnazar</t>
  </si>
  <si>
    <t>Abdullaev Satulla</t>
  </si>
  <si>
    <t xml:space="preserve">Atanazarov Bayram </t>
  </si>
  <si>
    <t xml:space="preserve">Sadikov Saparmurat </t>
  </si>
  <si>
    <t>Karabasov Kural</t>
  </si>
  <si>
    <t>Karabasov  Kural</t>
  </si>
  <si>
    <t xml:space="preserve">Nurniyazov Aman </t>
  </si>
  <si>
    <t xml:space="preserve">Nurniyazov Maman </t>
  </si>
  <si>
    <t xml:space="preserve">Nurniyazov maman </t>
  </si>
  <si>
    <t xml:space="preserve">Turjanov Quwat </t>
  </si>
  <si>
    <t xml:space="preserve">Turjanov kuuat </t>
  </si>
  <si>
    <t>Orazaliev Abat</t>
  </si>
  <si>
    <t>Omarov Sayipnazar</t>
  </si>
  <si>
    <t>Aytmuratov Batir</t>
  </si>
  <si>
    <t>Gulimbetov Otebay</t>
  </si>
  <si>
    <t>Otepbergenov Sarsen</t>
  </si>
  <si>
    <t xml:space="preserve">Abdijamilov Nazarbay </t>
  </si>
  <si>
    <t>Allambergenov Islam</t>
  </si>
  <si>
    <t>Kaypov Jan‘abay</t>
  </si>
  <si>
    <t>Adebiyat OFY</t>
  </si>
  <si>
    <t xml:space="preserve">Amanov Baxit </t>
  </si>
  <si>
    <t xml:space="preserve">Nurimbetov Baxram </t>
  </si>
  <si>
    <t>Xorezm OFY</t>
  </si>
  <si>
    <t>Artikov Salawat</t>
  </si>
  <si>
    <t>Miynetabad OFY</t>
  </si>
  <si>
    <t xml:space="preserve">Xojametov Muratbay </t>
  </si>
  <si>
    <t>Кanli OFY</t>
  </si>
  <si>
    <t>Bozgulova Lola</t>
  </si>
  <si>
    <t>Qumshungul OFY</t>
  </si>
  <si>
    <t>Abdijalieva Zaripa Qallibekovna</t>
  </si>
  <si>
    <t>Abat OFY</t>
  </si>
  <si>
    <t>Nuriniyazova Danexan</t>
  </si>
  <si>
    <t>Jalpaq jap OFY</t>
  </si>
  <si>
    <t>Abdijabborov Barliqbay</t>
  </si>
  <si>
    <t>Aqtuba OFY</t>
  </si>
  <si>
    <t>Nurmanov Jumabay</t>
  </si>
  <si>
    <t>Ju‘zimbag‘ OFY</t>
  </si>
  <si>
    <t>Jaqsimuratov O‘mirbay</t>
  </si>
  <si>
    <t>Iyshan qala OFY</t>
  </si>
  <si>
    <t>Allanbergenova Perigul</t>
  </si>
  <si>
    <t>Amaniyazov Embergen</t>
  </si>
  <si>
    <t>Jan‘abazar OFY</t>
  </si>
  <si>
    <t xml:space="preserve">Tanirbergenov Kenesbay </t>
  </si>
  <si>
    <t>Janabazar OFY</t>
  </si>
  <si>
    <t>Esemuratov Gonebay</t>
  </si>
  <si>
    <t>Qusqanataw OFY</t>
  </si>
  <si>
    <t>Turniyazov Shalabay</t>
  </si>
  <si>
    <t>Ómirniyazov Rustem</t>
  </si>
  <si>
    <t>Ibbiniyazov Asqar</t>
  </si>
  <si>
    <t>Esembetov Maxset</t>
  </si>
  <si>
    <t xml:space="preserve">Yusupov Quwanısh </t>
  </si>
  <si>
    <t>Baxıtlı OFY</t>
  </si>
  <si>
    <t>Narımbetov Siyfulla</t>
  </si>
  <si>
    <t>Prekeshov Moynakbay</t>
  </si>
  <si>
    <t>Narımbetov Saparbay</t>
  </si>
  <si>
    <t>Allambergenov Askar</t>
  </si>
  <si>
    <t>Abiev Karjaubay</t>
  </si>
  <si>
    <t>Dauenova Shınarbiyke</t>
  </si>
  <si>
    <t>Qalilaev Salawatdin</t>
  </si>
  <si>
    <t>Ken‘es OFY</t>
  </si>
  <si>
    <t>Kulekeev Azamat</t>
  </si>
  <si>
    <t>Madreymov Janabay</t>
  </si>
  <si>
    <t>Arzuov Bekbosın</t>
  </si>
  <si>
    <t>Mamutov Tursınbay</t>
  </si>
  <si>
    <t>Allambergenova Kalligul</t>
  </si>
  <si>
    <t>Allamuratov Biysenbay</t>
  </si>
  <si>
    <t>Sabirov Abdiualiy</t>
  </si>
  <si>
    <t>Abat Makan MFY</t>
  </si>
  <si>
    <t>Ayapov Alisher Baxtıbaevich</t>
  </si>
  <si>
    <t>Kosterek OFY</t>
  </si>
  <si>
    <t>Pirimbetov Niyazbek Kitaybekovich</t>
  </si>
  <si>
    <t>Ajimuratov Dastanbay</t>
  </si>
  <si>
    <t>Tazg‘ara OFY</t>
  </si>
  <si>
    <t>Turımbetov Sarsengaliy</t>
  </si>
  <si>
    <t>Gulimbetov Sharigat</t>
  </si>
  <si>
    <t>Tag‘jap OFY</t>
  </si>
  <si>
    <t>Sarbaev Beknazar</t>
  </si>
  <si>
    <t>Alleshov Kuanıshbay</t>
  </si>
  <si>
    <t>Baxieva Gulzira</t>
  </si>
  <si>
    <t>Gu‘listan MFY</t>
  </si>
  <si>
    <t>Saypova Gulsina</t>
  </si>
  <si>
    <t>Qorao‘zak OFY</t>
  </si>
  <si>
    <t>Emjarov Allambergen</t>
  </si>
  <si>
    <t>Esimo‘zek OFY</t>
  </si>
  <si>
    <t>Aymurzaev Ruslan</t>
  </si>
  <si>
    <t>Esimozek OFY</t>
  </si>
  <si>
    <t>Utambetov Sayimbet</t>
  </si>
  <si>
    <t>Bekbaev Omar</t>
  </si>
  <si>
    <t>Jadenov Bawirjan</t>
  </si>
  <si>
    <t>Dilmanov Serik</t>
  </si>
  <si>
    <t>Qoshmaganbetov Quanish</t>
  </si>
  <si>
    <t>Turekeshov Jasqanat</t>
  </si>
  <si>
    <t>Qurbanov Dauranbek</t>
  </si>
  <si>
    <t>Tursinov Salamat</t>
  </si>
  <si>
    <t>Qarjawbaev Qanagan</t>
  </si>
  <si>
    <t>Quralpa OFY</t>
  </si>
  <si>
    <t>Mirzabekov Dariyabay</t>
  </si>
  <si>
    <t>Rzamuratov Konisbay</t>
  </si>
  <si>
    <t>Atako‘l OFY</t>
  </si>
  <si>
    <t>Begmanov Erniyaz</t>
  </si>
  <si>
    <t>Jumabekov Azatbay</t>
  </si>
  <si>
    <t>Artiqbaev Omirbek</t>
  </si>
  <si>
    <t>Qaraoy OFY</t>
  </si>
  <si>
    <t>Nagmetullaev Rambergen</t>
  </si>
  <si>
    <t>Nasirov Shimbergen</t>
  </si>
  <si>
    <t>Abdijamilov Isaq</t>
  </si>
  <si>
    <t>Duzelov Abdiraxman</t>
  </si>
  <si>
    <t>Rametov Rufat</t>
  </si>
  <si>
    <t>Jolimbetov Bazarbay</t>
  </si>
  <si>
    <t>Jumaniyazov Kamil</t>
  </si>
  <si>
    <t>Jalimov Sarsenbay</t>
  </si>
  <si>
    <t>Toremuratov Qutlimurat</t>
  </si>
  <si>
    <t>Esmurzaev Janas</t>
  </si>
  <si>
    <t>Qallibekov Islam</t>
  </si>
  <si>
    <t>Hokim ata OFY</t>
  </si>
  <si>
    <t>Kannazarov Kaypnazar Dauletnazarovich</t>
  </si>
  <si>
    <t>Kaypov Matiyaz Mirzambetovich</t>
  </si>
  <si>
    <t>Nurjanov Sagiy Risjanovich</t>
  </si>
  <si>
    <t>Mirzabekov Iklasbay Ayapovich</t>
  </si>
  <si>
    <t>Jami quduq</t>
  </si>
  <si>
    <t>Katta hajmli quduq
(30 tа xonadon) soni</t>
  </si>
  <si>
    <t>Kichik hajmli quduq
(1 tа xonadon) soni</t>
  </si>
  <si>
    <t>Vobkent</t>
  </si>
  <si>
    <t>Jondor</t>
  </si>
  <si>
    <t>Kogon</t>
  </si>
  <si>
    <t>Qorakul</t>
  </si>
  <si>
    <t>Qorovulbozor</t>
  </si>
  <si>
    <t>Peshku</t>
  </si>
  <si>
    <t>Romitan</t>
  </si>
  <si>
    <t>Shofirkon</t>
  </si>
  <si>
    <t>G`ijduvon</t>
  </si>
  <si>
    <t>Viloyat bo`yicha jami</t>
  </si>
  <si>
    <t xml:space="preserve">So'fikorgar </t>
  </si>
  <si>
    <t>Ismoilov Ilxom</t>
  </si>
  <si>
    <t>Eshonov Dilshod</t>
  </si>
  <si>
    <t xml:space="preserve">Ko'chkumar </t>
  </si>
  <si>
    <t>Fayziyev Uchqun</t>
  </si>
  <si>
    <t>Norqulov Ashur</t>
  </si>
  <si>
    <t>Dexcha</t>
  </si>
  <si>
    <t>Tolibov Sanjar</t>
  </si>
  <si>
    <t>Jami tuman</t>
  </si>
  <si>
    <t>Diyor</t>
  </si>
  <si>
    <t>Azimov Sarvarjon</t>
  </si>
  <si>
    <t>Fayzullaev Mexriddin</t>
  </si>
  <si>
    <t xml:space="preserve">Istiqlol  </t>
  </si>
  <si>
    <t>Samandarov Dilmurod</t>
  </si>
  <si>
    <t>Guliston</t>
  </si>
  <si>
    <t>Shirinov Shoxjon</t>
  </si>
  <si>
    <t>Arabxona MFY</t>
  </si>
  <si>
    <t>Yadgarov Shuxrat</t>
  </si>
  <si>
    <t>Anjirbog MFY</t>
  </si>
  <si>
    <t>Ruziev Rustam</t>
  </si>
  <si>
    <t>Xayrxysh</t>
  </si>
  <si>
    <t>Xomidov Farxod</t>
  </si>
  <si>
    <t>Muminobod</t>
  </si>
  <si>
    <t>Ismoilov Abbos</t>
  </si>
  <si>
    <t>Boliob </t>
  </si>
  <si>
    <t>Yaxshiyev Rasul  Elmurodovich</t>
  </si>
  <si>
    <t>Demun </t>
  </si>
  <si>
    <t>Kulliyeva Saboxat Aliyevna</t>
  </si>
  <si>
    <t>Chorzona </t>
  </si>
  <si>
    <t>Rasulov Xusen Xojiyevich</t>
  </si>
  <si>
    <t>Nasullayev Jasur Sharofovich</t>
  </si>
  <si>
    <t>Narziyev Mardon Nasullayevich</t>
  </si>
  <si>
    <t>Baxoriston </t>
  </si>
  <si>
    <t>Elmurodov Baxtiyor Mustafoyevich</t>
  </si>
  <si>
    <t>Izzatov Turob Xalimovich</t>
  </si>
  <si>
    <t>Jamiyat </t>
  </si>
  <si>
    <t>Jurayev Maqsud Tolibovich</t>
  </si>
  <si>
    <t>Koilov Shuxrat Djurayevich</t>
  </si>
  <si>
    <t>Ibn Sino</t>
  </si>
  <si>
    <t xml:space="preserve">Халабов Рустам Жўраевич </t>
  </si>
  <si>
    <t>Shodiyev Shuxrat Amonovich</t>
  </si>
  <si>
    <t>Yusupov Shoxon</t>
  </si>
  <si>
    <t>Raxmonov Yoqub Yaxyoyevich</t>
  </si>
  <si>
    <t>Olimov Usmon Xamroyevich</t>
  </si>
  <si>
    <t>Dalmunobod </t>
  </si>
  <si>
    <t>Narzulloyev Sayfullo</t>
  </si>
  <si>
    <t>Umurova Shaxzoda Davronovna</t>
  </si>
  <si>
    <t>Nazarov Nabijon Muxidovich</t>
  </si>
  <si>
    <t>Oxshix </t>
  </si>
  <si>
    <t>Axmedov Najmiddin</t>
  </si>
  <si>
    <t>Karoli </t>
  </si>
  <si>
    <t>Sharipov Ziyodullo Kosimovich</t>
  </si>
  <si>
    <t>Kovchin </t>
  </si>
  <si>
    <t>Ashurov Normurod Ubaydulloyevich</t>
  </si>
  <si>
    <t>Soliyev Sayfulo</t>
  </si>
  <si>
    <t>Rajabov Maxsud Xodjiyevich</t>
  </si>
  <si>
    <t>Zangi </t>
  </si>
  <si>
    <t>Xasanov Jurakul Ortikovich</t>
  </si>
  <si>
    <t>Sobirov Erkin Ortikovich</t>
  </si>
  <si>
    <t>Egamov Azam Kurbonovich</t>
  </si>
  <si>
    <t>Koravul </t>
  </si>
  <si>
    <t>Kairov Narzillo Usmonovich</t>
  </si>
  <si>
    <t>Jumayev Ismoil Tuxtayevich</t>
  </si>
  <si>
    <t>Tobagar </t>
  </si>
  <si>
    <t>Norov Ilyos Latipovich</t>
  </si>
  <si>
    <t>Qozoqon </t>
  </si>
  <si>
    <t>Adizov Zarif Zuvorovich</t>
  </si>
  <si>
    <t>Pochchoyi </t>
  </si>
  <si>
    <t>Xamroyev Maxmud Ergashovich</t>
  </si>
  <si>
    <t>Murgak </t>
  </si>
  <si>
    <t>Jumayev Bekzod Tolibovich</t>
  </si>
  <si>
    <t>Saidov Xo‘janazar Nuraliyevich</t>
  </si>
  <si>
    <t>Yangiobod </t>
  </si>
  <si>
    <t>Umarov Yangi Olimovich</t>
  </si>
  <si>
    <t>Uzoqov Quvvat Ostonovich</t>
  </si>
  <si>
    <t>Mustakillik </t>
  </si>
  <si>
    <t>Xamidov Zavkiddin Ormonovich</t>
  </si>
  <si>
    <t>Xomidov O‘tkir Usmonovich</t>
  </si>
  <si>
    <t xml:space="preserve">Сафаров Фрдавсий Фармонович </t>
  </si>
  <si>
    <t>Xamdamov Azamat Raxmonovich</t>
  </si>
  <si>
    <t>Bo‘ronov Sadriddin O‘runovich</t>
  </si>
  <si>
    <t>Namgoni </t>
  </si>
  <si>
    <t>Kurbonov Kudrat Ibadovich</t>
  </si>
  <si>
    <t>Sultonov Shuxrat</t>
  </si>
  <si>
    <t>Dovud </t>
  </si>
  <si>
    <t>Muxammedov Faxriddin Usmonovich</t>
  </si>
  <si>
    <t>Oytugdi </t>
  </si>
  <si>
    <t>Ochilov Shokir Sharipovich</t>
  </si>
  <si>
    <t>Fayzullayev Maqsud To‘lisovich</t>
  </si>
  <si>
    <t>Toshqulov Ormon Negiyevich</t>
  </si>
  <si>
    <t>Xo‘jaxayron</t>
  </si>
  <si>
    <t>Xafizov G‘ayrat</t>
  </si>
  <si>
    <t>Когон</t>
  </si>
  <si>
    <t xml:space="preserve">Nurafshon </t>
  </si>
  <si>
    <t>Juraev Raxmat Solievich</t>
  </si>
  <si>
    <t>Tuxtaev Azam Xotamovich</t>
  </si>
  <si>
    <t xml:space="preserve">Mustaqillik </t>
  </si>
  <si>
    <t xml:space="preserve">Karimov Salim </t>
  </si>
  <si>
    <t>Turdiev Umurzoq</t>
  </si>
  <si>
    <t>Niyoz Hoji</t>
  </si>
  <si>
    <t>Muqimov Aslon</t>
  </si>
  <si>
    <t>Qorako`l</t>
  </si>
  <si>
    <t>Sayyot</t>
  </si>
  <si>
    <t>Qulliyev Murot</t>
  </si>
  <si>
    <t>Ro'ziyev G'ofur</t>
  </si>
  <si>
    <t>Qurbonov Ergash</t>
  </si>
  <si>
    <t>Xudayev G'affor</t>
  </si>
  <si>
    <t>Omonov Normurod</t>
  </si>
  <si>
    <t>Solur</t>
  </si>
  <si>
    <t>Haydarov Og'abek</t>
  </si>
  <si>
    <t>Qo'chmurodov Alisher</t>
  </si>
  <si>
    <t>G'afforov Baxtiyor</t>
  </si>
  <si>
    <t>Odilov Zarif</t>
  </si>
  <si>
    <t>Alikaxo'ja</t>
  </si>
  <si>
    <t>Raximov Alisher</t>
  </si>
  <si>
    <t xml:space="preserve">Jarqoq </t>
  </si>
  <si>
    <t>Savriev Zafar</t>
  </si>
  <si>
    <t>Jabborov Sunnat</t>
  </si>
  <si>
    <t xml:space="preserve">Bo'zachi  </t>
  </si>
  <si>
    <t>Berdiev Xusniddin</t>
  </si>
  <si>
    <t>Akramov Alisher</t>
  </si>
  <si>
    <t xml:space="preserve">Tinchlik  </t>
  </si>
  <si>
    <t>Umarov Xumoyun</t>
  </si>
  <si>
    <t>Baxronov Shavkat</t>
  </si>
  <si>
    <t xml:space="preserve"> Cho'lquvar  </t>
  </si>
  <si>
    <t>Karomatov Soyib</t>
  </si>
  <si>
    <t xml:space="preserve">Navbaxor  </t>
  </si>
  <si>
    <t>Voxidov Sherzod</t>
  </si>
  <si>
    <t xml:space="preserve">Shukurov Samandar </t>
  </si>
  <si>
    <t>Qudratov Islom</t>
  </si>
  <si>
    <t>Qalla</t>
  </si>
  <si>
    <t>Choriev Abbos</t>
  </si>
  <si>
    <t>Jalilov Usmon</t>
  </si>
  <si>
    <t>O`zbek</t>
  </si>
  <si>
    <t>Navro`zov Jo`rabek</t>
  </si>
  <si>
    <t>Solliev Murtazo</t>
  </si>
  <si>
    <t>M. Miroshkor</t>
  </si>
  <si>
    <t>Bo`ronov Toir</t>
  </si>
  <si>
    <t>Jumaev Arslon</t>
  </si>
  <si>
    <t>Bog`imuso</t>
  </si>
  <si>
    <t>Barnoyev Doniyorjon</t>
  </si>
  <si>
    <t>Xudoyberdiyev Tolib</t>
  </si>
  <si>
    <t xml:space="preserve">Azizon  </t>
  </si>
  <si>
    <t>Komilov Qahramon Ismoilovich</t>
  </si>
  <si>
    <t xml:space="preserve">Baxtiyorchi  </t>
  </si>
  <si>
    <t xml:space="preserve">Karimov Ulug'bek </t>
  </si>
  <si>
    <t xml:space="preserve">Samosiy  </t>
  </si>
  <si>
    <t>Umarov Bahodir Barnoyevich</t>
  </si>
  <si>
    <t xml:space="preserve">Qalaychorbog'  </t>
  </si>
  <si>
    <t xml:space="preserve">Yoqubov Ravshan </t>
  </si>
  <si>
    <t>Chandir</t>
  </si>
  <si>
    <t>Istamov Baraka</t>
  </si>
  <si>
    <t xml:space="preserve">Decha  </t>
  </si>
  <si>
    <t>Teshayeva Feruza</t>
  </si>
  <si>
    <t>Shodoiyev O'lmas</t>
  </si>
  <si>
    <t>Qorgon</t>
  </si>
  <si>
    <t>Ramazonov Shodi</t>
  </si>
  <si>
    <t xml:space="preserve">G'azberon  </t>
  </si>
  <si>
    <t xml:space="preserve"> Joraev Homid</t>
  </si>
  <si>
    <t>Xolov Ramazon</t>
  </si>
  <si>
    <t xml:space="preserve">Urganjiyon  </t>
  </si>
  <si>
    <t>Boboyev Nazar</t>
  </si>
  <si>
    <t xml:space="preserve">Chelong'u  </t>
  </si>
  <si>
    <t xml:space="preserve"> Hikmatov Nemat</t>
  </si>
  <si>
    <t xml:space="preserve">Bog'cha  </t>
  </si>
  <si>
    <t>Suphonov Zavqiddin</t>
  </si>
  <si>
    <t>Poyjo`y</t>
  </si>
  <si>
    <t>Nazarov Murod</t>
  </si>
  <si>
    <t>Iftihor</t>
  </si>
  <si>
    <t>Nurulloyev Abdullo</t>
  </si>
  <si>
    <t>Jo'rayev Shuhrat</t>
  </si>
  <si>
    <t>Marziya</t>
  </si>
  <si>
    <t>Majidov Yunus</t>
  </si>
  <si>
    <t>Hojiyev Shuhrat</t>
  </si>
  <si>
    <t xml:space="preserve">Xo'jaubbon  </t>
  </si>
  <si>
    <t>Sharopov Odil</t>
  </si>
  <si>
    <t>Toshrobot</t>
  </si>
  <si>
    <t>Nurillaev Mehriddin</t>
  </si>
  <si>
    <t xml:space="preserve">Hofizrabot </t>
  </si>
  <si>
    <t>Sadirov Dadajon</t>
  </si>
  <si>
    <t>Asadov Shirin</t>
  </si>
  <si>
    <t>Qoqishtuvon</t>
  </si>
  <si>
    <t>Ergashov Ubaydullo</t>
  </si>
  <si>
    <t>Toyirov Obid</t>
  </si>
  <si>
    <t>Bahronov Hujamurod</t>
  </si>
  <si>
    <t>Sharipov Izzatullo</t>
  </si>
  <si>
    <t>Qo`rg`on</t>
  </si>
  <si>
    <t>Dajalilova Nozigul</t>
  </si>
  <si>
    <t>Tinchlik MFY</t>
  </si>
  <si>
    <t>Safarov Jabbor</t>
  </si>
  <si>
    <t>Xorin MFY</t>
  </si>
  <si>
    <t>O'rinov Iskandar</t>
  </si>
  <si>
    <t>Jo'ynav MFY</t>
  </si>
  <si>
    <t>Ashurov Orif</t>
  </si>
  <si>
    <t>Almosov Jo'rabek</t>
  </si>
  <si>
    <t>G'ulomte MFY</t>
  </si>
  <si>
    <t>O'g'lonov Said</t>
  </si>
  <si>
    <t>Iskogare MFY</t>
  </si>
  <si>
    <t>Mirqulov Saylov</t>
  </si>
  <si>
    <t xml:space="preserve"> Q.Vardonze MFY</t>
  </si>
  <si>
    <t>Salomov Nazir</t>
  </si>
  <si>
    <t>Sh.Rashidov MFY</t>
  </si>
  <si>
    <t>Rahmatov Otabek</t>
  </si>
  <si>
    <t>Bog'iafzal MFY</t>
  </si>
  <si>
    <t>To'yboyeva Shohida</t>
  </si>
  <si>
    <t>Tilloyev Qahramon</t>
  </si>
  <si>
    <t>To'xsanov Qahramon</t>
  </si>
  <si>
    <t>Jilvon MFY</t>
  </si>
  <si>
    <t xml:space="preserve">Nufulov Oxun </t>
  </si>
  <si>
    <t>Pashmon MFY</t>
  </si>
  <si>
    <t>Xudoyberdiyev Rustam</t>
  </si>
  <si>
    <t>Ismatov O'ktam</t>
  </si>
  <si>
    <t>Mirzoqul MFY</t>
  </si>
  <si>
    <t>Burxonov Botir</t>
  </si>
  <si>
    <t>O'roqov  Bozor</t>
  </si>
  <si>
    <t>Mingchinor MFY</t>
  </si>
  <si>
    <t>Halimov Sherzod</t>
  </si>
  <si>
    <t>Tezguzar MFY</t>
  </si>
  <si>
    <t>Xolniyozov Farxod</t>
  </si>
  <si>
    <t xml:space="preserve">A.Navoiy MFY </t>
  </si>
  <si>
    <t>Yoqub Ergashev</t>
  </si>
  <si>
    <t>Nurafshon MFY</t>
  </si>
  <si>
    <t>Muxtorov Anvar</t>
  </si>
  <si>
    <t xml:space="preserve">Bobur MFY </t>
  </si>
  <si>
    <t>Oripov Botir</t>
  </si>
  <si>
    <t>Jo'yrabod MFY</t>
  </si>
  <si>
    <t>Yo'ldoshev O'ktam</t>
  </si>
  <si>
    <t>Kalon MFY</t>
  </si>
  <si>
    <t>Murodov Maxmud</t>
  </si>
  <si>
    <t>Labiro‘t</t>
  </si>
  <si>
    <t>Bozorov Otabek</t>
  </si>
  <si>
    <t>Asadov Elbek</t>
  </si>
  <si>
    <t>Obod</t>
  </si>
  <si>
    <t>Jalolov G‘affor</t>
  </si>
  <si>
    <t>Soxibiyon</t>
  </si>
  <si>
    <t>Nurulloyev Alisher</t>
  </si>
  <si>
    <t>Qassobon</t>
  </si>
  <si>
    <t>Xamroyev Rustam</t>
  </si>
  <si>
    <t>Xakimov Muqimjon</t>
  </si>
  <si>
    <t>Sharipov Iskandar</t>
  </si>
  <si>
    <t>Sho`rcha</t>
  </si>
  <si>
    <t>Mirazayeva Gulchiroy</t>
  </si>
  <si>
    <t>Ko`shk</t>
  </si>
  <si>
    <t>Jabborov Mustaqim</t>
  </si>
  <si>
    <t>Xatcha</t>
  </si>
  <si>
    <t>Abduraxmonov Burxoniddin</t>
  </si>
  <si>
    <t>Armechan</t>
  </si>
  <si>
    <t>Rashidov A[ad</t>
  </si>
  <si>
    <t>Cho‘g‘alon</t>
  </si>
  <si>
    <t>Raxmonov Shavkat Asadovich</t>
  </si>
  <si>
    <t>O‘zanon</t>
  </si>
  <si>
    <t>Qo`ziyev Farxod</t>
  </si>
  <si>
    <t>Ashurova Mexrigul</t>
  </si>
  <si>
    <t>Bo`ronov Istam</t>
  </si>
  <si>
    <t>Mazragan</t>
  </si>
  <si>
    <t>To‘xtayev Farid</t>
  </si>
  <si>
    <t>M.Mirzayon</t>
  </si>
  <si>
    <t>Qayumov Abdumannon</t>
  </si>
  <si>
    <t>Mirakon</t>
  </si>
  <si>
    <t>Mallayev Valijon</t>
  </si>
  <si>
    <t>Dodarak</t>
  </si>
  <si>
    <t>Hikmatov Quvondiq</t>
  </si>
  <si>
    <t>Qoraxoni</t>
  </si>
  <si>
    <t>Temirov Axat</t>
  </si>
  <si>
    <t>G'uzor</t>
  </si>
  <si>
    <t>Dehqonobod</t>
  </si>
  <si>
    <t>Qarshi t.</t>
  </si>
  <si>
    <t>Koson</t>
  </si>
  <si>
    <t>Kasbi</t>
  </si>
  <si>
    <t>Muborak</t>
  </si>
  <si>
    <t>Yakkabog'</t>
  </si>
  <si>
    <t>Shahrisabz</t>
  </si>
  <si>
    <t>Chiroqchi</t>
  </si>
  <si>
    <t>Qamashi</t>
  </si>
  <si>
    <t>Ғузор</t>
  </si>
  <si>
    <t>Yonqishloq</t>
  </si>
  <si>
    <t>Normurodova Malika</t>
  </si>
  <si>
    <t>Shakarbuloq</t>
  </si>
  <si>
    <t>Xushvaqtov Sunnatillo</t>
  </si>
  <si>
    <t>Avazov Farhod</t>
  </si>
  <si>
    <t>Qurbonov Azamat</t>
  </si>
  <si>
    <t>Tinchlik</t>
  </si>
  <si>
    <t>Ochilov Baxriddin</t>
  </si>
  <si>
    <t>Fayzobod</t>
  </si>
  <si>
    <t>Almanov Alimardon</t>
  </si>
  <si>
    <t>Meliboyeva Hadicha</t>
  </si>
  <si>
    <t>Yangiboyeva Rohila</t>
  </si>
  <si>
    <t>Jarariq</t>
  </si>
  <si>
    <t>Qudratova Hafiza</t>
  </si>
  <si>
    <t>Toshmurodov Juma</t>
  </si>
  <si>
    <t>To'ayeva Kumush</t>
  </si>
  <si>
    <t>Gulshan</t>
  </si>
  <si>
    <t>Niyozova Musallam</t>
  </si>
  <si>
    <t>Istiqbol</t>
  </si>
  <si>
    <t>Bozorov Feruz</t>
  </si>
  <si>
    <t>Avg'onbog'</t>
  </si>
  <si>
    <t>Zoirov Bekzod</t>
  </si>
  <si>
    <t>Mengnorov Uktam</t>
  </si>
  <si>
    <t>Sovbog'</t>
  </si>
  <si>
    <t>Xolboyev Omon</t>
  </si>
  <si>
    <t>Eskibog'</t>
  </si>
  <si>
    <t>Meyliyev Laziz</t>
  </si>
  <si>
    <t>Yakkadaraxt</t>
  </si>
  <si>
    <t>Murodov Odil</t>
  </si>
  <si>
    <t>Husanov Nuriddin</t>
  </si>
  <si>
    <t>Apardi</t>
  </si>
  <si>
    <t>Xudoyqulov Akmal</t>
  </si>
  <si>
    <t>Rustamov Asqarjon</t>
  </si>
  <si>
    <t>Bo'ston</t>
  </si>
  <si>
    <t>Farmonov Shuxrat</t>
  </si>
  <si>
    <t>Chanoq</t>
  </si>
  <si>
    <t>Toshmyrodov Dilshod</t>
  </si>
  <si>
    <t>Jonbuloq</t>
  </si>
  <si>
    <t>Normamatova Shoxista</t>
  </si>
  <si>
    <t>Zarbdor</t>
  </si>
  <si>
    <t>Bakiyeva Gavhar</t>
  </si>
  <si>
    <t>Meyliyev Anvar</t>
  </si>
  <si>
    <t>Saidov Sadriddin</t>
  </si>
  <si>
    <t>Utkirova Ra'no</t>
  </si>
  <si>
    <t>Chumichli</t>
  </si>
  <si>
    <t>Sayfiddinova Qunduz</t>
  </si>
  <si>
    <t>Aliyev Nodir</t>
  </si>
  <si>
    <t>Tengdosh</t>
  </si>
  <si>
    <t>Amanov Zarip</t>
  </si>
  <si>
    <t>Qovchin</t>
  </si>
  <si>
    <t>Do'syorova Gulbahor</t>
  </si>
  <si>
    <t>Mustaqillik</t>
  </si>
  <si>
    <t>Hyitov Ulug'bek</t>
  </si>
  <si>
    <t>Yangihayot</t>
  </si>
  <si>
    <t>Narqulov Shodibek</t>
  </si>
  <si>
    <t>Mamurova Nargiza</t>
  </si>
  <si>
    <t>Tuman jami</t>
  </si>
  <si>
    <t>Paxtachi</t>
  </si>
  <si>
    <t>Eshquvatova Muhabbat</t>
  </si>
  <si>
    <t>Xonobod</t>
  </si>
  <si>
    <t>Yodgarov Sharofiddin</t>
  </si>
  <si>
    <t>Ko'chkak</t>
  </si>
  <si>
    <t>Jurayev Ulug'bek</t>
  </si>
  <si>
    <t>Mo'minov Nurbek</t>
  </si>
  <si>
    <t>Yerov Beknazar</t>
  </si>
  <si>
    <t>Kerayet</t>
  </si>
  <si>
    <t>Suyunov Baxtiyor</t>
  </si>
  <si>
    <t>Xamdamov Nurbek</t>
  </si>
  <si>
    <t>Kojor</t>
  </si>
  <si>
    <t>To'rayev Qurbon</t>
  </si>
  <si>
    <t>Qoraquchchi</t>
  </si>
  <si>
    <t>Ravshanov Kamol</t>
  </si>
  <si>
    <t>Muqimov Anvar</t>
  </si>
  <si>
    <t>Otamurodov Xoliyor</t>
  </si>
  <si>
    <t>O'zbekiston Mustaqilligi</t>
  </si>
  <si>
    <t>Jumayev Rustam</t>
  </si>
  <si>
    <t>Begaliyev Raxmatulla</t>
  </si>
  <si>
    <t>Djumayev Akrom</t>
  </si>
  <si>
    <t>Muxtorov Isroil</t>
  </si>
  <si>
    <t>Urinov Ural</t>
  </si>
  <si>
    <t>Raupov Farid</t>
  </si>
  <si>
    <t>Косон</t>
  </si>
  <si>
    <t>Qozoqli</t>
  </si>
  <si>
    <t>Qudratov Nurzod</t>
  </si>
  <si>
    <t>Gulobod</t>
  </si>
  <si>
    <t>Farmanov Olim</t>
  </si>
  <si>
    <t>Ahmedov Botir</t>
  </si>
  <si>
    <t>Allayorov Sherzod</t>
  </si>
  <si>
    <t>Qodirov Shamiddin</t>
  </si>
  <si>
    <t>Boyg'undi</t>
  </si>
  <si>
    <t>Karimov Juma</t>
  </si>
  <si>
    <t>Xolmuratov Akbar</t>
  </si>
  <si>
    <t>Ulug'murodov Shavkat</t>
  </si>
  <si>
    <t>Surxon</t>
  </si>
  <si>
    <t>Qobilov Eldor</t>
  </si>
  <si>
    <t>Quyi Ayronchi</t>
  </si>
  <si>
    <t>Abdunazarov Alisher</t>
  </si>
  <si>
    <t>Ayronchi</t>
  </si>
  <si>
    <t>O'roqov Kamoliddin</t>
  </si>
  <si>
    <t>Nurafshon</t>
  </si>
  <si>
    <t>Abdullayev Baxtiyor</t>
  </si>
  <si>
    <t>Xudoyberdiyev Sarvar</t>
  </si>
  <si>
    <t>Mash'al</t>
  </si>
  <si>
    <t>Davronov Laziz</t>
  </si>
  <si>
    <t>Bunyodkor</t>
  </si>
  <si>
    <t>Karimov Olim</t>
  </si>
  <si>
    <t>Ushoqtepa</t>
  </si>
  <si>
    <t>Shoyqulov Qudrat</t>
  </si>
  <si>
    <t>Zamin</t>
  </si>
  <si>
    <t>Qulmirzayev Alisher</t>
  </si>
  <si>
    <t>Ermatov Ulug'bek</t>
  </si>
  <si>
    <t>Jonuzoqov Yashin</t>
  </si>
  <si>
    <t>Maydayobu</t>
  </si>
  <si>
    <t>Xalilov Suxrobiddin</t>
  </si>
  <si>
    <t>Maxammadiyev Sunnatillo</t>
  </si>
  <si>
    <t>Bobojonov Itolmas</t>
  </si>
  <si>
    <t>Amirqulov Quvonchbek</t>
  </si>
  <si>
    <t>Navro'z</t>
  </si>
  <si>
    <t>Amanqulov Abror</t>
  </si>
  <si>
    <t>Jo'rayev Sherali</t>
  </si>
  <si>
    <t>Turdialiyev Sherzod</t>
  </si>
  <si>
    <t>Mirzayev Ilhom</t>
  </si>
  <si>
    <t>Qarshiyev Sobir</t>
  </si>
  <si>
    <t>Esaboy</t>
  </si>
  <si>
    <t>Xolmurodov Ilyosjon</t>
  </si>
  <si>
    <t>Murodov Alisher</t>
  </si>
  <si>
    <t>Yuksalish</t>
  </si>
  <si>
    <t>Jo'rayev Shoymardon</t>
  </si>
  <si>
    <t>Yuqori Maydayobu</t>
  </si>
  <si>
    <t>Aliyeva Dilobar</t>
  </si>
  <si>
    <t>Bo'ronov Salohiddin</t>
  </si>
  <si>
    <t>Sherbek</t>
  </si>
  <si>
    <t>Rajabov Alisher</t>
  </si>
  <si>
    <t>Nekuz</t>
  </si>
  <si>
    <t>G'ofirov Mahmud</t>
  </si>
  <si>
    <t>Jarko'cha</t>
  </si>
  <si>
    <t>Rizoqulov Raxmat</t>
  </si>
  <si>
    <t>Cho'liyev Shuxrat</t>
  </si>
  <si>
    <t>Islomov Isroil</t>
  </si>
  <si>
    <t>Oqtepa</t>
  </si>
  <si>
    <t>Berdiyev Esanjon</t>
  </si>
  <si>
    <t>Denov</t>
  </si>
  <si>
    <t>Omonov Shuhratjon</t>
  </si>
  <si>
    <t>Talishbe</t>
  </si>
  <si>
    <t>Qurbonov Rustam</t>
  </si>
  <si>
    <t>Amirov A'zam</t>
  </si>
  <si>
    <t>Qatog'on</t>
  </si>
  <si>
    <t>Mamanov Ziyodulla</t>
  </si>
  <si>
    <t>Eshimov Hasan</t>
  </si>
  <si>
    <t>Mug'lon</t>
  </si>
  <si>
    <t>Mamarahimov Bobomurod</t>
  </si>
  <si>
    <t>Jabborov Sardor</t>
  </si>
  <si>
    <t>Sevinov Kamoliddin</t>
  </si>
  <si>
    <t>Mustaqilobod</t>
  </si>
  <si>
    <t>Yuldashov Ergash</t>
  </si>
  <si>
    <t>Safarov Zikrillo</t>
  </si>
  <si>
    <t>Barkamol avlod</t>
  </si>
  <si>
    <t>Abdiyev Barno</t>
  </si>
  <si>
    <t>Muratov Xalil Bozorovich</t>
  </si>
  <si>
    <t xml:space="preserve">Inatov Botir </t>
  </si>
  <si>
    <t>Nomozov Oydin Quttiyevich</t>
  </si>
  <si>
    <t>Sardoba</t>
  </si>
  <si>
    <t>Avliyev Muqum</t>
  </si>
  <si>
    <t>Xolmirzayev Dilshod Sherqulovich</t>
  </si>
  <si>
    <t>Ulmasov Raxmonqul</t>
  </si>
  <si>
    <t>Sariq</t>
  </si>
  <si>
    <t>To'rayev Ilxom To'xtayevich</t>
  </si>
  <si>
    <t>Ko'hna shahar</t>
  </si>
  <si>
    <t>Saitov Shamurod</t>
  </si>
  <si>
    <t>Choriyev Yusup Djurayevich</t>
  </si>
  <si>
    <t>Paxtakor</t>
  </si>
  <si>
    <t xml:space="preserve">Xaybarov Ubaydullo </t>
  </si>
  <si>
    <t>Babayev To'ramurod Botirovich</t>
  </si>
  <si>
    <t>Qarliq</t>
  </si>
  <si>
    <t>Xaqberdiyev Xaydar</t>
  </si>
  <si>
    <t>Jumaqulov Vafoqul Po'lotovich</t>
  </si>
  <si>
    <t xml:space="preserve">Xujamurodov Saramjon </t>
  </si>
  <si>
    <t>Elmurodova Ro'zigul Tolib qizi</t>
  </si>
  <si>
    <t>Yangi obod</t>
  </si>
  <si>
    <t>Eronov Zokir</t>
  </si>
  <si>
    <t>Erqulov Baxtiyor Dilmurodovich</t>
  </si>
  <si>
    <t>Мurodov Mirjalol Bahodir o'g'li</t>
  </si>
  <si>
    <t>Turayev Davron To'raboyevich</t>
  </si>
  <si>
    <t>Kosimov Aziz Turdi o'g'li</t>
  </si>
  <si>
    <t>Turopov Sharof Normurodovich</t>
  </si>
  <si>
    <t>Navruzov Akram Shermatovich</t>
  </si>
  <si>
    <t>Xoshimova Kumush Muftillayevna</t>
  </si>
  <si>
    <t>To'rdiyev Vafoqul Ochilovich</t>
  </si>
  <si>
    <t>O'zbekiston</t>
  </si>
  <si>
    <t>Sayliyev Ergash Yangiboyevich</t>
  </si>
  <si>
    <t>Istiqlol</t>
  </si>
  <si>
    <t>Sharipov Farxod Abdullaevich</t>
  </si>
  <si>
    <t>A.Temur</t>
  </si>
  <si>
    <t>Quttiyev Nurbek Muso o'g'li</t>
  </si>
  <si>
    <t>Ro'zimurodov Baxtiyor Sadinovuch</t>
  </si>
  <si>
    <t xml:space="preserve">Xudoyberdiyev Salom </t>
  </si>
  <si>
    <t>A. Navoiy</t>
  </si>
  <si>
    <t>Boyniyozov Sayfulla Sadinovich</t>
  </si>
  <si>
    <t>Toshev Ahmad Tursunovich</t>
  </si>
  <si>
    <t>Yashnabot</t>
  </si>
  <si>
    <t>To'xtayev Bozor</t>
  </si>
  <si>
    <t>Uzun</t>
  </si>
  <si>
    <t>Yuldoshov Ural</t>
  </si>
  <si>
    <t>To'qboy</t>
  </si>
  <si>
    <t xml:space="preserve">To'raqulov Akmal </t>
  </si>
  <si>
    <t>Choydori</t>
  </si>
  <si>
    <t>Pardayev Chori</t>
  </si>
  <si>
    <t>Fayziobod</t>
  </si>
  <si>
    <t>Shukurov Bahriddin</t>
  </si>
  <si>
    <t>Mevazor</t>
  </si>
  <si>
    <t>Zoxidov Ibadulla</t>
  </si>
  <si>
    <t>Qo'shqanot</t>
  </si>
  <si>
    <t>Esanov Navdor</t>
  </si>
  <si>
    <t>Avaz Malik</t>
  </si>
  <si>
    <t>Berdiyev Bazar</t>
  </si>
  <si>
    <t>Hamzayev Bahrom</t>
  </si>
  <si>
    <t>Xusanov Xabibullo</t>
  </si>
  <si>
    <t>Abziyat</t>
  </si>
  <si>
    <t>Yusupov Zoxir</t>
  </si>
  <si>
    <t>Shanbe</t>
  </si>
  <si>
    <t>Egamberdiyev Alqar</t>
  </si>
  <si>
    <t>Qayimov Abdunabi</t>
  </si>
  <si>
    <t>Bog'ishamol</t>
  </si>
  <si>
    <t>Ibodullayev Nasrullo</t>
  </si>
  <si>
    <t>Norboyev Navro'z</t>
  </si>
  <si>
    <t xml:space="preserve">Sohibquron </t>
  </si>
  <si>
    <t>Norxujayeva Madinabonu</t>
  </si>
  <si>
    <t>Kishmishtepa</t>
  </si>
  <si>
    <t>Muminova Nodira</t>
  </si>
  <si>
    <t>Қамаши</t>
  </si>
  <si>
    <t>Qorasuv</t>
  </si>
  <si>
    <t>Ismatov Sharofiddin</t>
  </si>
  <si>
    <t>Viloyat jami</t>
  </si>
  <si>
    <t xml:space="preserve">Tumanlar  nomi </t>
  </si>
  <si>
    <t xml:space="preserve">Jami </t>
  </si>
  <si>
    <t>Kichik hajmli quduq (1 tа xonadonga)</t>
  </si>
  <si>
    <t>Katta hajmli quduq (30 tа хоnаdоnga)</t>
  </si>
  <si>
    <t>Arnasoy</t>
  </si>
  <si>
    <t>Baxmal</t>
  </si>
  <si>
    <t>G'allaorol</t>
  </si>
  <si>
    <t>SH.Rashidov</t>
  </si>
  <si>
    <t>Zomin</t>
  </si>
  <si>
    <t>Jizzax sh</t>
  </si>
  <si>
    <r>
      <t xml:space="preserve">kichik hajmli quduq                </t>
    </r>
    <r>
      <rPr>
        <b/>
        <i/>
        <sz val="12"/>
        <rFont val="Times New Roman"/>
        <family val="1"/>
        <charset val="204"/>
      </rPr>
      <t>(1 ta xonadon)</t>
    </r>
  </si>
  <si>
    <r>
      <t xml:space="preserve">katta hajmli quduq                </t>
    </r>
    <r>
      <rPr>
        <b/>
        <i/>
        <sz val="12"/>
        <rFont val="Times New Roman"/>
        <family val="1"/>
        <charset val="204"/>
      </rPr>
      <t>(30 ta xonadon)</t>
    </r>
  </si>
  <si>
    <t>G'.G'ulom</t>
  </si>
  <si>
    <t>Duvlanov Xoliqul (D/X)</t>
  </si>
  <si>
    <t>Cho'lquvar</t>
  </si>
  <si>
    <t>Berdiyev Abdurashid</t>
  </si>
  <si>
    <t>Murodov Rustam</t>
  </si>
  <si>
    <t>Oltin Vodiy</t>
  </si>
  <si>
    <t>Eshboyev Abdusalom</t>
  </si>
  <si>
    <t>Molguzar</t>
  </si>
  <si>
    <t>Saparova Baxtigul</t>
  </si>
  <si>
    <t>Toshmurodov Nematulla</t>
  </si>
  <si>
    <t>Mo'g'ol</t>
  </si>
  <si>
    <t>Baxramov G'ayrat</t>
  </si>
  <si>
    <t>Nushkent</t>
  </si>
  <si>
    <t>Danaboyeva Adolat</t>
  </si>
  <si>
    <t>Novqa</t>
  </si>
  <si>
    <t>Berdiqulov Aziz</t>
  </si>
  <si>
    <t>Xonimqulov Sulton</t>
  </si>
  <si>
    <t>Temirqadam</t>
  </si>
  <si>
    <t>Qudratov Bobur</t>
  </si>
  <si>
    <t>Axmedov Abdurasul</t>
  </si>
  <si>
    <t>Iskanov Abdumannon</t>
  </si>
  <si>
    <t>Uzunbuloq</t>
  </si>
  <si>
    <t>Isroilov Muzaffar</t>
  </si>
  <si>
    <t>O'smat</t>
  </si>
  <si>
    <t>Qarshiboyev Yaxshiliq</t>
  </si>
  <si>
    <t>Barlos</t>
  </si>
  <si>
    <t>Suvonqulov Farxod</t>
  </si>
  <si>
    <t>To'g'onova Zaynab</t>
  </si>
  <si>
    <t>Gapparov Davron</t>
  </si>
  <si>
    <t>Madaniyat</t>
  </si>
  <si>
    <t>Ibragimov Lutfulla</t>
  </si>
  <si>
    <t>G'o'bdin</t>
  </si>
  <si>
    <t>Aliboyev Murodilla</t>
  </si>
  <si>
    <t>Buxarova Laylo</t>
  </si>
  <si>
    <t>Po'latov Surat</t>
  </si>
  <si>
    <t>Xayitova Xolida</t>
  </si>
  <si>
    <t>Qoraboyev Rasulberdi</t>
  </si>
  <si>
    <t>Usmonova Sevara</t>
  </si>
  <si>
    <t>Mirzakabilov Sherzod</t>
  </si>
  <si>
    <t>Oqtom</t>
  </si>
  <si>
    <t>Suyunov Nurali</t>
  </si>
  <si>
    <t>Mirzabuloq</t>
  </si>
  <si>
    <t>Anorboyev Sherali</t>
  </si>
  <si>
    <t>Oqtosh</t>
  </si>
  <si>
    <t>Mirzamurodov Farxod</t>
  </si>
  <si>
    <t>Haydarov Qo'chqor</t>
  </si>
  <si>
    <t>Qashqabuloq</t>
  </si>
  <si>
    <t>Yarbekov Abdulakarim</t>
  </si>
  <si>
    <t>Atamurodov Voxid</t>
  </si>
  <si>
    <t>Mansurov Omonboy</t>
  </si>
  <si>
    <t>Xoliddinov Qutbiddin</t>
  </si>
  <si>
    <t>Karimov Narzilla</t>
  </si>
  <si>
    <t>Daniyorov O'ktam</t>
  </si>
  <si>
    <t>Karimov Islom</t>
  </si>
  <si>
    <t>Umirzoqov Abdusamat</t>
  </si>
  <si>
    <t>Tursunov Ilyos</t>
  </si>
  <si>
    <t>Mamarajabov Zarfulla</t>
  </si>
  <si>
    <t>Boymirzayev Zoxidjon</t>
  </si>
  <si>
    <t>Yarqulov Raxmatilla</t>
  </si>
  <si>
    <t>Karimov Raxmonqul</t>
  </si>
  <si>
    <t>Buloqboshi</t>
  </si>
  <si>
    <t>Xolboyev Akram</t>
  </si>
  <si>
    <t>Ravshanov Axmat</t>
  </si>
  <si>
    <t>Gulchambar</t>
  </si>
  <si>
    <t>Eshqozoqov SHuxrat</t>
  </si>
  <si>
    <t>Qosimov Abdug'ani</t>
  </si>
  <si>
    <t>Mustafoyev Orzubek</t>
  </si>
  <si>
    <t>Mulkush</t>
  </si>
  <si>
    <t>Jiyanboyev Axror</t>
  </si>
  <si>
    <t>Jumanov Boburjon</t>
  </si>
  <si>
    <t>Turdibekov O'tkir</t>
  </si>
  <si>
    <t>Lalmikor</t>
  </si>
  <si>
    <t>Yamanqulova Inobat</t>
  </si>
  <si>
    <t>Xoliqov Alisher</t>
  </si>
  <si>
    <t>Xamzayeva Farida</t>
  </si>
  <si>
    <t>Elmirzayev Abdumannon</t>
  </si>
  <si>
    <t>Xamzayeva Zebo</t>
  </si>
  <si>
    <t>O'talova Shoira</t>
  </si>
  <si>
    <t>Moltob</t>
  </si>
  <si>
    <t>Ablaqulov Azizbek</t>
  </si>
  <si>
    <t>Berdiyorov Alisher</t>
  </si>
  <si>
    <t>Jiydali</t>
  </si>
  <si>
    <t>G'aniyev Dilshod</t>
  </si>
  <si>
    <t>Abdusalamov Xurshid</t>
  </si>
  <si>
    <t>Yangiboyev Sherali</t>
  </si>
  <si>
    <t>O'tanov Shuxrat</t>
  </si>
  <si>
    <t>Mamasharipov Javlon</t>
  </si>
  <si>
    <t>Тўраев Бахром</t>
  </si>
  <si>
    <t>Marjonbuloq</t>
  </si>
  <si>
    <t>Элбоев Акмал</t>
  </si>
  <si>
    <t>Azzamova Safiya</t>
  </si>
  <si>
    <t>Mustafoyev Ozodbek</t>
  </si>
  <si>
    <t>Ko'kbuloq</t>
  </si>
  <si>
    <t>Qo'shmurodov Vaxobjon</t>
  </si>
  <si>
    <t>Mamatqulov Ilhom</t>
  </si>
  <si>
    <t>Qipchoqsuv</t>
  </si>
  <si>
    <t>Butayev Shukurullo</t>
  </si>
  <si>
    <t>Karimov Elyor</t>
  </si>
  <si>
    <t>Ochilov Olim</t>
  </si>
  <si>
    <t>Begmatov Abiyir</t>
  </si>
  <si>
    <t>Ko'kgumbaz</t>
  </si>
  <si>
    <t>Xakimov Odil</t>
  </si>
  <si>
    <t>Boymurodov Sanjar</t>
  </si>
  <si>
    <t>Axmedov Shukurullo</t>
  </si>
  <si>
    <t>Abdiyev Adxamjon</t>
  </si>
  <si>
    <t>Sodiqov To'lqin</t>
  </si>
  <si>
    <t>Xo'jamberdiyev Qarshiboy</t>
  </si>
  <si>
    <t>Qo'chqorov Shavkat</t>
  </si>
  <si>
    <t>Xo'jamberdiyev Shukurboy</t>
  </si>
  <si>
    <t>Danaboyev Sarvar</t>
  </si>
  <si>
    <t>Xamdamov Rustam</t>
  </si>
  <si>
    <t>Omonova Shohsanam</t>
  </si>
  <si>
    <t>Berdimurodova Mavluda</t>
  </si>
  <si>
    <t>Tavakkalov G'iyosiddin</t>
  </si>
  <si>
    <t>Eshqozoqov Yaxshiboy</t>
  </si>
  <si>
    <t>Danaboyev Nurhayot</t>
  </si>
  <si>
    <t>Savruk</t>
  </si>
  <si>
    <t>Almatov Mirolim</t>
  </si>
  <si>
    <t>Sariboyev Jamshid</t>
  </si>
  <si>
    <t>Azamova Sofiya</t>
  </si>
  <si>
    <t>Boshmonov Azizbek</t>
  </si>
  <si>
    <t>Toshpo'latova Aziza</t>
  </si>
  <si>
    <t>Bo'taev Arislon</t>
  </si>
  <si>
    <t>Amanova Feruza</t>
  </si>
  <si>
    <t>Haydarova Shohodat</t>
  </si>
  <si>
    <t>Yarlakabov Davron</t>
  </si>
  <si>
    <t>Qodirov Xumoyun</t>
  </si>
  <si>
    <t>Jalilov Alisher</t>
  </si>
  <si>
    <t>Izbasarova Sevara</t>
  </si>
  <si>
    <t>Abduraimov Ilhom</t>
  </si>
  <si>
    <t>Abduzoirov Axmad</t>
  </si>
  <si>
    <t>Rasulov Timur</t>
  </si>
  <si>
    <t>Nuraliyev Sherzod</t>
  </si>
  <si>
    <t>Qo'shmurodov Kozim</t>
  </si>
  <si>
    <t>Utanov Abdujalil</t>
  </si>
  <si>
    <t>Boshmonov Jamoliddin</t>
  </si>
  <si>
    <t>Abdurasulov Amiritdin</t>
  </si>
  <si>
    <t>Jabborov Muxammadali</t>
  </si>
  <si>
    <t>Abdiyev Erali</t>
  </si>
  <si>
    <t>Abdiyev Mirzali</t>
  </si>
  <si>
    <t>Abdiyev Begali</t>
  </si>
  <si>
    <t>Nonisangil</t>
  </si>
  <si>
    <t>Normatova Mukarram</t>
  </si>
  <si>
    <t>Abdullayeva Gavhar</t>
  </si>
  <si>
    <t>Pshog'or</t>
  </si>
  <si>
    <t>Narpayev Qilichbek (D/X)</t>
  </si>
  <si>
    <t>Raximova Iqbol (D/X)</t>
  </si>
  <si>
    <t>Usmanova Yulduz (D/X)</t>
  </si>
  <si>
    <t>Misirov Ikrom</t>
  </si>
  <si>
    <t>Sharq Yulduzi</t>
  </si>
  <si>
    <t>Safarov Oybek</t>
  </si>
  <si>
    <t>To`ychiev Arziqul</t>
  </si>
  <si>
    <t>Qorabekov Boyqul</t>
  </si>
  <si>
    <t>Ho`janov Muhammadbobur</t>
  </si>
  <si>
    <t>Nurobod</t>
  </si>
  <si>
    <t>Xudoyberdiev Jahongir</t>
  </si>
  <si>
    <t>Zoirov Yoqubjon</t>
  </si>
  <si>
    <t>Qo'shnazarov Muhiddin</t>
  </si>
  <si>
    <t>Abdurrozoqov Bahtiyor</t>
  </si>
  <si>
    <t>Tursunqulov Qurbon</t>
  </si>
  <si>
    <t>Raxmonova Rayxon</t>
  </si>
  <si>
    <t>Qodirova Vazira</t>
  </si>
  <si>
    <t>Hasanov Nurulla</t>
  </si>
  <si>
    <t>Taraqqiyot</t>
  </si>
  <si>
    <t>Shamirov Aloviddin</t>
  </si>
  <si>
    <t>Aliqulov Jamol</t>
  </si>
  <si>
    <t>Adirobod</t>
  </si>
  <si>
    <t>Yakubov Suxrob</t>
  </si>
  <si>
    <t>Ashurova Gulsinoy</t>
  </si>
  <si>
    <t>Amir Temur</t>
  </si>
  <si>
    <t>Xazratqulova Dilshoda</t>
  </si>
  <si>
    <t>Shahar jami</t>
  </si>
  <si>
    <t>Karmana</t>
  </si>
  <si>
    <t>Konimex</t>
  </si>
  <si>
    <t>Qiziltepa</t>
  </si>
  <si>
    <t>Navbahor</t>
  </si>
  <si>
    <t>Xatirchi</t>
  </si>
  <si>
    <t>G'ozg'on.sh</t>
  </si>
  <si>
    <t>Nurota</t>
  </si>
  <si>
    <t>Nurboyev Erkin</t>
  </si>
  <si>
    <t>Xoltoyev Umar</t>
  </si>
  <si>
    <t>Naimov Oybek</t>
  </si>
  <si>
    <t>Behkent</t>
  </si>
  <si>
    <t>Sultonov Qodir</t>
  </si>
  <si>
    <t>Uyrot</t>
  </si>
  <si>
    <t>Yuldashov Otabek</t>
  </si>
  <si>
    <t>Malik</t>
  </si>
  <si>
    <t>Suvanova Maxsat Baxramovna</t>
  </si>
  <si>
    <t>Talqoq</t>
  </si>
  <si>
    <t>Radjabov G'ulom</t>
  </si>
  <si>
    <t>Ko'xna qo'rg'on</t>
  </si>
  <si>
    <t>Karimov Ulug'bek</t>
  </si>
  <si>
    <t>Xolov Soxib</t>
  </si>
  <si>
    <t>Shomurodov Feruz</t>
  </si>
  <si>
    <t>Sanayeva Manzura</t>
  </si>
  <si>
    <t>Xidirova Ra'no</t>
  </si>
  <si>
    <t>Ruzimurodova Gulchaman</t>
  </si>
  <si>
    <t>A.Navoiy</t>
  </si>
  <si>
    <t>Raximova Sarvinoz</t>
  </si>
  <si>
    <t>Nurullayev Rustam</t>
  </si>
  <si>
    <t>Qurbonov Shaxobiddin</t>
  </si>
  <si>
    <t>Kattamachit</t>
  </si>
  <si>
    <t>Safarov Xodi</t>
  </si>
  <si>
    <t>Ziyokor</t>
  </si>
  <si>
    <t>Narziyev Azam</t>
  </si>
  <si>
    <t>Degaron</t>
  </si>
  <si>
    <t>Islomova Yulduz</t>
  </si>
  <si>
    <t>Taniqulov Furqat</t>
  </si>
  <si>
    <t>Xalilov Shokir</t>
  </si>
  <si>
    <t>Dalliyeva Nafisa</t>
  </si>
  <si>
    <t>Jalilova Gulshan</t>
  </si>
  <si>
    <t>Narzullayev O'tkir</t>
  </si>
  <si>
    <t>Davronov Nodir</t>
  </si>
  <si>
    <t>Raximov Abdinaim</t>
  </si>
  <si>
    <t>Kalovot</t>
  </si>
  <si>
    <t>Murtozoyev Ulug'bek</t>
  </si>
  <si>
    <t>Pardayev Maqsud</t>
  </si>
  <si>
    <t>Ibragimova Sayyora</t>
  </si>
  <si>
    <t>Turdiyev Sherzod</t>
  </si>
  <si>
    <t>Baxronov Ro'zi</t>
  </si>
  <si>
    <t>Shomurodov Ro'zimurod</t>
  </si>
  <si>
    <t>Sharipova Muxabbat</t>
  </si>
  <si>
    <t>Boboqulov Suvonqul</t>
  </si>
  <si>
    <t>Saidova Mavjuda</t>
  </si>
  <si>
    <t>Xudoyorov Fozil</t>
  </si>
  <si>
    <t>Sho'rtepa</t>
  </si>
  <si>
    <t>Xudayberdiyev Azamat</t>
  </si>
  <si>
    <t>Yangiqazgan</t>
  </si>
  <si>
    <t>Munaitbasov Tinish Karshibaevish</t>
  </si>
  <si>
    <t>Djumaxanov Almas Abdijapbarovish</t>
  </si>
  <si>
    <t>Nurlibekov Berdimurat Ulgasbaevish</t>
  </si>
  <si>
    <t>Tanatarov Keldiyar Taubayevich</t>
  </si>
  <si>
    <t>Sarjal</t>
  </si>
  <si>
    <t>Ibragimov Aliaxmet Alibekovish</t>
  </si>
  <si>
    <t>Namuratov Kudaibergen Ramankulovish</t>
  </si>
  <si>
    <t>Kanatov Kairat Kalbaevish</t>
  </si>
  <si>
    <t>Kanatov Saifumalik Maxmutovish</t>
  </si>
  <si>
    <t>Almaxanov Nurlan Akimbaevish</t>
  </si>
  <si>
    <t>Tashpulatov Bekpulat  ххх</t>
  </si>
  <si>
    <t>To'qqiztepa</t>
  </si>
  <si>
    <t>Ramazanov Norboi Qurbonovich</t>
  </si>
  <si>
    <t>Islamov Zakir Ikramovich</t>
  </si>
  <si>
    <t>Utayev Nurali</t>
  </si>
  <si>
    <t>Qaraqata</t>
  </si>
  <si>
    <t>Qistaubayev Abdijappar</t>
  </si>
  <si>
    <t>Sho'rko'l</t>
  </si>
  <si>
    <t>Urazbaev Kadirkul Xudaikulovich</t>
  </si>
  <si>
    <t>Amiraev Zakir Jonbirbai ugli</t>
  </si>
  <si>
    <t>Narzullayev Feruz Atoqulovich</t>
  </si>
  <si>
    <t>Do'stlik</t>
  </si>
  <si>
    <t>Yerimbetov Djanibek</t>
  </si>
  <si>
    <t>Medetov Nurmaxanbet Yernazarovich</t>
  </si>
  <si>
    <t>Varozun</t>
  </si>
  <si>
    <t>Jabborov G'olib Xayrullayevich</t>
  </si>
  <si>
    <t>Rabot</t>
  </si>
  <si>
    <t>Nasriddinov Sadriddin</t>
  </si>
  <si>
    <t>Zarmetan</t>
  </si>
  <si>
    <t>Amonov Ro'zi</t>
  </si>
  <si>
    <t>Xusharti</t>
  </si>
  <si>
    <t>Bafoyev Atoqul</t>
  </si>
  <si>
    <t>Gulbog'</t>
  </si>
  <si>
    <t>Ibragimov Ibrohim</t>
  </si>
  <si>
    <t>Gumbaz</t>
  </si>
  <si>
    <t>Akramov Abdullo</t>
  </si>
  <si>
    <t>O'rtaqo'rg'on</t>
  </si>
  <si>
    <t>Toxtayev Norpo'lot</t>
  </si>
  <si>
    <t>Tavois</t>
  </si>
  <si>
    <t>Teshayeva Shoista Jurayevna</t>
  </si>
  <si>
    <t xml:space="preserve">Qalayi Azizon </t>
  </si>
  <si>
    <t>Maxmudov Otamurod</t>
  </si>
  <si>
    <t>Xo'jaqo'rg'on</t>
  </si>
  <si>
    <t>Jo'rayev Qaxramon Muxtorovich</t>
  </si>
  <si>
    <t>Homrabot</t>
  </si>
  <si>
    <t>Jalilov Abduraxmon</t>
  </si>
  <si>
    <t>Yangi hayot</t>
  </si>
  <si>
    <t>Nishonov Azizbek Axror o'g'li</t>
  </si>
  <si>
    <t>Oq-soch</t>
  </si>
  <si>
    <t>Hudoynazarov Zafar</t>
  </si>
  <si>
    <t>Atoyev Abror</t>
  </si>
  <si>
    <t>Kulolon</t>
  </si>
  <si>
    <t>Sharapov Baxodir Bozorovich</t>
  </si>
  <si>
    <t>Malikobod</t>
  </si>
  <si>
    <t>Hamroyeva Zebo</t>
  </si>
  <si>
    <t>Toshev Qaxramon</t>
  </si>
  <si>
    <t>Xafqoriyon</t>
  </si>
  <si>
    <t>Idrisov Voxid</t>
  </si>
  <si>
    <t>Oboddiyor</t>
  </si>
  <si>
    <t>Najmiddinov Sulton Asadovich</t>
  </si>
  <si>
    <t>Madaniayt</t>
  </si>
  <si>
    <t>Sharipov Husen</t>
  </si>
  <si>
    <t>Saroy</t>
  </si>
  <si>
    <t xml:space="preserve">Abdullayev G'oyibnazar </t>
  </si>
  <si>
    <t>Yaltirabot</t>
  </si>
  <si>
    <t>Kamalov Raxmatilla Erkinovich</t>
  </si>
  <si>
    <t>Yuqori Beshrabot</t>
  </si>
  <si>
    <t>Мirzamuratov Doniyor</t>
  </si>
  <si>
    <t>Kelachi</t>
  </si>
  <si>
    <t>Xushnazarov O'tkir</t>
  </si>
  <si>
    <t>Sharopov Akmaljon</t>
  </si>
  <si>
    <t>Ruziyev Karimboy G'olib o'g'li</t>
  </si>
  <si>
    <t>Qurbanov Avaz Ahmadovich</t>
  </si>
  <si>
    <t>Erbayev Nuriddin Yuldoshovich</t>
  </si>
  <si>
    <t xml:space="preserve">Sattorov Alisher </t>
  </si>
  <si>
    <t>Namazov Ostan</t>
  </si>
  <si>
    <t>Xudayberdiyev Mustafakul</t>
  </si>
  <si>
    <t xml:space="preserve">Kamolov Asatulla </t>
  </si>
  <si>
    <t>Xamroyev Botirboy</t>
  </si>
  <si>
    <t>Oblayev Turdiqul</t>
  </si>
  <si>
    <t>Sharipov G'ayrat</t>
  </si>
  <si>
    <t>Sobirov Uchqun</t>
  </si>
  <si>
    <t>Burqut</t>
  </si>
  <si>
    <t xml:space="preserve">Ibragimov A'ziz </t>
  </si>
  <si>
    <t>Axmedov Chori</t>
  </si>
  <si>
    <t>Yangi yo'l</t>
  </si>
  <si>
    <t>Urazov Xusniddin</t>
  </si>
  <si>
    <t>Keskanterak</t>
  </si>
  <si>
    <t xml:space="preserve">Ismoilov Asrorjon </t>
  </si>
  <si>
    <t>Rahmatov Hoshimjon Hosilovich</t>
  </si>
  <si>
    <t>Shodiyev Baxodir Ravshanovich</t>
  </si>
  <si>
    <t xml:space="preserve">Ummatov Xayrullo </t>
  </si>
  <si>
    <t>Murodov Akmal To'rayevich</t>
  </si>
  <si>
    <t>Shodiyev Usmonjon</t>
  </si>
  <si>
    <t>Otamurodov Baxtiyor</t>
  </si>
  <si>
    <t>Mirzo Ulug'bek</t>
  </si>
  <si>
    <t>Roziqov Tolib</t>
  </si>
  <si>
    <t>Yangi kuch</t>
  </si>
  <si>
    <t>Turdiyev Jo'raqul</t>
  </si>
  <si>
    <t>Rashidov O'ktam</t>
  </si>
  <si>
    <t xml:space="preserve">Fayziyev Zoxid </t>
  </si>
  <si>
    <t>Xalilov Zokir</t>
  </si>
  <si>
    <t>Qizilrabod</t>
  </si>
  <si>
    <t xml:space="preserve">Adizov Ulug'bek </t>
  </si>
  <si>
    <t xml:space="preserve">Shovqiyev Mamadali </t>
  </si>
  <si>
    <t>Toshrabod</t>
  </si>
  <si>
    <t xml:space="preserve">Qodirov Jalil </t>
  </si>
  <si>
    <t>Armijon</t>
  </si>
  <si>
    <t>Mamatkarimov Atxam</t>
  </si>
  <si>
    <t>Fozilov Orzi</t>
  </si>
  <si>
    <t>Quziyev Dilmurod</t>
  </si>
  <si>
    <t>Hashman</t>
  </si>
  <si>
    <t>Quvondiqov Azim</t>
  </si>
  <si>
    <t>Mirzayeva Durdona</t>
  </si>
  <si>
    <t>Tursunova Latofat</t>
  </si>
  <si>
    <t>Xudoyberdiev Anvar</t>
  </si>
  <si>
    <t>Tursunova Begim</t>
  </si>
  <si>
    <t>Vomitan</t>
  </si>
  <si>
    <t>Muzaffarov Bunyot</t>
  </si>
  <si>
    <t>Zaripov Sharof</t>
  </si>
  <si>
    <t>Navkar</t>
  </si>
  <si>
    <t>Ro'ziyev Sherzod</t>
  </si>
  <si>
    <t>Hamdamov Murot</t>
  </si>
  <si>
    <t>Dul Dul</t>
  </si>
  <si>
    <t>Shomurodov G'ofur Jamilovich</t>
  </si>
  <si>
    <t>Niyozov Latif</t>
  </si>
  <si>
    <t>Ro'ziyev Lutfullo</t>
  </si>
  <si>
    <t>Elmurodov Abdurazzoq</t>
  </si>
  <si>
    <t>Ko'ksaroy</t>
  </si>
  <si>
    <t>Xaydarov Shokir</t>
  </si>
  <si>
    <t>Ikrom Karvon</t>
  </si>
  <si>
    <t>Xo'jamov Uyg'un</t>
  </si>
  <si>
    <t>Uch tepa</t>
  </si>
  <si>
    <t>Quvondiqov Husniddin</t>
  </si>
  <si>
    <t>Oltinsoy</t>
  </si>
  <si>
    <t>Xushvaqtov Muzaffar</t>
  </si>
  <si>
    <t>Yangi</t>
  </si>
  <si>
    <t>Sharipov Raxim</t>
  </si>
  <si>
    <t>Yangi qurilish</t>
  </si>
  <si>
    <t>Xolboyev Shokir</t>
  </si>
  <si>
    <t>Sidiyorov Akmal</t>
  </si>
  <si>
    <t>Navruz</t>
  </si>
  <si>
    <t>Qodirov Islomqul</t>
  </si>
  <si>
    <t>Musayev Xamro</t>
  </si>
  <si>
    <t>Uchqora</t>
  </si>
  <si>
    <t>G'aniyev Lutfullo</t>
  </si>
  <si>
    <t>Mirzayev Jo'shqin</t>
  </si>
  <si>
    <t>Raxmatov Muxiddin</t>
  </si>
  <si>
    <t>Boboqulov G'iyos</t>
  </si>
  <si>
    <t>Baxshijar</t>
  </si>
  <si>
    <t>Nomozov Pirmamat</t>
  </si>
  <si>
    <t>Shomurodov Boymirza</t>
  </si>
  <si>
    <t>Olmazor</t>
  </si>
  <si>
    <t>Rashidov Fayzullo</t>
  </si>
  <si>
    <t>Polvon ota</t>
  </si>
  <si>
    <t>Parmonov Yorqul</t>
  </si>
  <si>
    <t>Maydon</t>
  </si>
  <si>
    <t>Norqulov Mansur</t>
  </si>
  <si>
    <t>Chinniqulov Zokir</t>
  </si>
  <si>
    <t>G'ozg'on</t>
  </si>
  <si>
    <t>Shayxon</t>
  </si>
  <si>
    <t>Axatov Shavkat Abduxamitovich</t>
  </si>
  <si>
    <t>Marmarobod</t>
  </si>
  <si>
    <t>Hasanov Umid Toyirovich</t>
  </si>
  <si>
    <t>Tumar</t>
  </si>
  <si>
    <t>Bozorova Ruxsora Husenovna</t>
  </si>
  <si>
    <t>O'sarov Maxmut</t>
  </si>
  <si>
    <t>Rustamova Nabot</t>
  </si>
  <si>
    <t>Jo'rayev Marufjon Tojievich</t>
  </si>
  <si>
    <t>Boyavut</t>
  </si>
  <si>
    <t>Sayxunobod</t>
  </si>
  <si>
    <t>Xovos</t>
  </si>
  <si>
    <t>Markaz</t>
  </si>
  <si>
    <t>Urunov Murodjon Xakimboy o'g'li</t>
  </si>
  <si>
    <t>Muqumiy</t>
  </si>
  <si>
    <t>Sharipov Komil Boltayevich</t>
  </si>
  <si>
    <t>Xoldorov Baxodir Soibnazarovich</t>
  </si>
  <si>
    <t>Abdullaev Akmal Umarkulovich</t>
  </si>
  <si>
    <t>Isoqov Farhod Ashirovich</t>
  </si>
  <si>
    <t>Ma'naviyat</t>
  </si>
  <si>
    <t>Soriyev Norbuta O'rolovich</t>
  </si>
  <si>
    <t>Anorzor</t>
  </si>
  <si>
    <t>Axmedov Arzikul Alikulovich</t>
  </si>
  <si>
    <t>Gulbuloq</t>
  </si>
  <si>
    <t>Satullayev Azimjon</t>
  </si>
  <si>
    <t>Turdibekov Shovkat</t>
  </si>
  <si>
    <t>Norqo'ziyev Shovkat</t>
  </si>
  <si>
    <t>Mamaraximov Abdurashid</t>
  </si>
  <si>
    <t>Baxmalsoy</t>
  </si>
  <si>
    <t>Axbo'tayev Malik</t>
  </si>
  <si>
    <t>Nurli yo'l</t>
  </si>
  <si>
    <t>Qayumov Ulug'bek</t>
  </si>
  <si>
    <t>Paymart</t>
  </si>
  <si>
    <t>Berdiyorov Safar</t>
  </si>
  <si>
    <t>Ittifoq</t>
  </si>
  <si>
    <t>Sherbekov Umid</t>
  </si>
  <si>
    <t xml:space="preserve">Xovosobod </t>
  </si>
  <si>
    <t>Sherbutaev Davlat</t>
  </si>
  <si>
    <t>Nasrullaeva Zulxumor</t>
  </si>
  <si>
    <t xml:space="preserve">Paxtakor </t>
  </si>
  <si>
    <t>Mamanazarov Juman</t>
  </si>
  <si>
    <t>Kushmurodov Muxiddin</t>
  </si>
  <si>
    <t>Amanturdiev Toyir</t>
  </si>
  <si>
    <t xml:space="preserve">Qahramon </t>
  </si>
  <si>
    <t>Kattabekov Dilshod</t>
  </si>
  <si>
    <t xml:space="preserve">Bo`ston </t>
  </si>
  <si>
    <t>Sultonov Kobul</t>
  </si>
  <si>
    <t xml:space="preserve">Yettiguzar </t>
  </si>
  <si>
    <t>Azimov Dustmurod</t>
  </si>
  <si>
    <t xml:space="preserve">Obod turmush </t>
  </si>
  <si>
    <t>Soatov Abdurashid</t>
  </si>
  <si>
    <t>Sattorova Fotima</t>
  </si>
  <si>
    <t>Kultoev Madamin</t>
  </si>
  <si>
    <t>Usanov Yusuf</t>
  </si>
  <si>
    <t xml:space="preserve">Gulbaxor </t>
  </si>
  <si>
    <t>Axmedov Abduxakim</t>
  </si>
  <si>
    <t>Tovboev Sherali</t>
  </si>
  <si>
    <t>Xolikov Zafar</t>
  </si>
  <si>
    <t>Abdullaev Xoshim</t>
  </si>
  <si>
    <t>Tuxliev Xamrokul Eshkulovich</t>
  </si>
  <si>
    <t>MadraximovAshraf</t>
  </si>
  <si>
    <t>Saydaliev Ashot</t>
  </si>
  <si>
    <t xml:space="preserve">Afrosiyob </t>
  </si>
  <si>
    <t>Xatamov Utkir</t>
  </si>
  <si>
    <t>Nabiev Anvar</t>
  </si>
  <si>
    <t xml:space="preserve">Karvansaroy </t>
  </si>
  <si>
    <t>Sheraliev Kurbonali</t>
  </si>
  <si>
    <t xml:space="preserve">Sharqobod </t>
  </si>
  <si>
    <t>Sariboev Ibroxim</t>
  </si>
  <si>
    <t>Saydinov Gayrat</t>
  </si>
  <si>
    <t xml:space="preserve">Soxibkor </t>
  </si>
  <si>
    <t>Fayziev Sobir</t>
  </si>
  <si>
    <t>Saitov Zafar</t>
  </si>
  <si>
    <t xml:space="preserve">Qayirma </t>
  </si>
  <si>
    <t>Erbekov Tulagan</t>
  </si>
  <si>
    <t>Muminov Boxodir</t>
  </si>
  <si>
    <t xml:space="preserve">Qoraqum </t>
  </si>
  <si>
    <t>Raxmonberdiev Yokub</t>
  </si>
  <si>
    <t>Ummatov Quldosh</t>
  </si>
  <si>
    <t>Gadoev Shuxrat</t>
  </si>
  <si>
    <t xml:space="preserve">Oqchangal </t>
  </si>
  <si>
    <t>Abdurasulov Juman</t>
  </si>
  <si>
    <t xml:space="preserve">O`zbekiston tukinchiligi </t>
  </si>
  <si>
    <t>Niyazov Rayim</t>
  </si>
  <si>
    <t>Abidov Abdulatif</t>
  </si>
  <si>
    <t>T.r</t>
  </si>
  <si>
    <t>Tuman nomi</t>
  </si>
  <si>
    <t>Bog'ot</t>
  </si>
  <si>
    <t>Qo'shko'pir</t>
  </si>
  <si>
    <t>Urganch</t>
  </si>
  <si>
    <t>Xonqa</t>
  </si>
  <si>
    <t>Xiva</t>
  </si>
  <si>
    <t>Shovot</t>
  </si>
  <si>
    <t>Yangiariq</t>
  </si>
  <si>
    <t>Yangibozor</t>
  </si>
  <si>
    <t>O.Otajanov</t>
  </si>
  <si>
    <t>Sabirov Otajon Jumaboevich</t>
  </si>
  <si>
    <t>Matyoqubov Xudashkur Sobirovich</t>
  </si>
  <si>
    <t>Egamov Po'lat</t>
  </si>
  <si>
    <t>Matyoqubov Ramat Aminovich</t>
  </si>
  <si>
    <t xml:space="preserve">Babaddinov Davron </t>
  </si>
  <si>
    <t>Bog'ot jami</t>
  </si>
  <si>
    <t>Bog‘zor</t>
  </si>
  <si>
    <t>Abdullayev Maxsut</t>
  </si>
  <si>
    <t>Yoshlik</t>
  </si>
  <si>
    <t>Meyliyev Bekturdi</t>
  </si>
  <si>
    <t>Beknazarov Egamboy</t>
  </si>
  <si>
    <t>Saporov Nurillo</t>
  </si>
  <si>
    <t xml:space="preserve">Shixobod </t>
  </si>
  <si>
    <t>Sherjiyev  Davron</t>
  </si>
  <si>
    <t>Ilgaldi</t>
  </si>
  <si>
    <t>Raximov Baxtiyor</t>
  </si>
  <si>
    <t>Xudoyberganov Karimboy</t>
  </si>
  <si>
    <t>Qurbonov Otanazar</t>
  </si>
  <si>
    <t>Durdiev Atanazar</t>
  </si>
  <si>
    <t>Koravul</t>
  </si>
  <si>
    <t>Shermetov Egamboy</t>
  </si>
  <si>
    <t>Kenagas</t>
  </si>
  <si>
    <t xml:space="preserve">Otaboev Umirbek G'anijon o'g'li </t>
  </si>
  <si>
    <t>Qo'shko'pir jami</t>
  </si>
  <si>
    <t>Qo'ng'irot</t>
  </si>
  <si>
    <t>Norboev Otabek</t>
  </si>
  <si>
    <t>Miroblar</t>
  </si>
  <si>
    <t>Atajonov Masharib XXX</t>
  </si>
  <si>
    <t>Sholikorlar</t>
  </si>
  <si>
    <t>Jumaniyazov Mavlon</t>
  </si>
  <si>
    <t>Bekchanov Saparvoy</t>
  </si>
  <si>
    <t>Bobodexqon</t>
  </si>
  <si>
    <t>Xo'jaev Farxad</t>
  </si>
  <si>
    <t>Urganch jami</t>
  </si>
  <si>
    <t>Shirin</t>
  </si>
  <si>
    <t>Mangliev Kenja</t>
  </si>
  <si>
    <t>Abdraxmanov Usman</t>
  </si>
  <si>
    <t>Xiva jami</t>
  </si>
  <si>
    <t>Matchanov Kupalbay</t>
  </si>
  <si>
    <t>Qushchikatabog'</t>
  </si>
  <si>
    <t>Ibadullaev Boburbek</t>
  </si>
  <si>
    <t>Xorvuz</t>
  </si>
  <si>
    <t>Babajonov Xamid</t>
  </si>
  <si>
    <t>Oqyop</t>
  </si>
  <si>
    <t>Bekchanov Umidbek</t>
  </si>
  <si>
    <t>Varangzon</t>
  </si>
  <si>
    <t>Narmetov Narimboy</t>
  </si>
  <si>
    <t>Chanashik</t>
  </si>
  <si>
    <t>Adamov Nurbek</t>
  </si>
  <si>
    <t>Xazrati Xayit Eshon</t>
  </si>
  <si>
    <t>Xusainov Ollabergan</t>
  </si>
  <si>
    <t>Soyot</t>
  </si>
  <si>
    <t>Kutliyev Jabbargan</t>
  </si>
  <si>
    <t>Nazarov Qudrat</t>
  </si>
  <si>
    <t>Matmuratov Ruzmet</t>
  </si>
  <si>
    <t>Raximov Dilshod</t>
  </si>
  <si>
    <t>Shomoxulum</t>
  </si>
  <si>
    <t>Taxirov Odilbek</t>
  </si>
  <si>
    <t>Chinobod</t>
  </si>
  <si>
    <t>Sadullayev Og'abay</t>
  </si>
  <si>
    <t>Serchalli</t>
  </si>
  <si>
    <t>Avazov Rajabbay</t>
  </si>
  <si>
    <t>Oltinqa'la</t>
  </si>
  <si>
    <t>Rajabov Olimbay Shomurotovich</t>
  </si>
  <si>
    <t>Xitoy</t>
  </si>
  <si>
    <t>Matniyozov Ro'zim Saparbayevich</t>
  </si>
  <si>
    <t>Xolmetov Otaboy</t>
  </si>
  <si>
    <t>Otaxonov Suxrob Otamurod o'g'li</t>
  </si>
  <si>
    <t>Ogohiy</t>
  </si>
  <si>
    <t>Ollberganov Xayrullo Sobirovich</t>
  </si>
  <si>
    <t>Ijtimoyat</t>
  </si>
  <si>
    <t>Tajimuradov Yusuboy Qo'chqarovich</t>
  </si>
  <si>
    <t>Qalandarov Ergash Qodirovich</t>
  </si>
  <si>
    <t>Arbek</t>
  </si>
  <si>
    <t>Qo'ziyev Zoxidjon Baxtiyarovich</t>
  </si>
  <si>
    <t>Yusupov G'ayrat Iskandarovich</t>
  </si>
  <si>
    <t>Xayitboyev Shonazar Ro'zimboyevich</t>
  </si>
  <si>
    <t>Rajabov Shomurot xxx</t>
  </si>
  <si>
    <t>Karimov Azamat Qadamboyevich</t>
  </si>
  <si>
    <t>Yangiariq jami</t>
  </si>
  <si>
    <t>Ulug'bek</t>
  </si>
  <si>
    <t>Masharipova Roxatoy</t>
  </si>
  <si>
    <t>Qo'shloq</t>
  </si>
  <si>
    <t>Tojiyev Ibrat</t>
  </si>
  <si>
    <t>Tagan</t>
  </si>
  <si>
    <t>Raximov Sanjar Sharifboyevich</t>
  </si>
  <si>
    <t>Uyg'ur</t>
  </si>
  <si>
    <t>Raximov Nuraddin</t>
  </si>
  <si>
    <t>Otajonov Rashidbek</t>
  </si>
  <si>
    <t>Matkarimov Tulqin</t>
  </si>
  <si>
    <t>Bobojonov Qahramon</t>
  </si>
  <si>
    <t>Shirsholi</t>
  </si>
  <si>
    <t>Qilichev Umarbek</t>
  </si>
  <si>
    <t>Jumaniyozov Bahtiyor</t>
  </si>
  <si>
    <t>Matyoqubov Otaboy</t>
  </si>
  <si>
    <t>Angariq</t>
  </si>
  <si>
    <t>Jumaniyozov Sultonboy</t>
  </si>
  <si>
    <t xml:space="preserve">Bo'ston </t>
  </si>
  <si>
    <t>Jumanov Qalandar</t>
  </si>
  <si>
    <t>Yuqori boshqir</t>
  </si>
  <si>
    <t>Allaberganov Saparboy</t>
  </si>
  <si>
    <t>Shirinlar</t>
  </si>
  <si>
    <t>Yusupov Dilshod Ikramovich</t>
  </si>
  <si>
    <t>Xalilaev Tursunboy Rajapovich</t>
  </si>
  <si>
    <t>Yangibozor jami</t>
  </si>
  <si>
    <t>Туманлар номи</t>
  </si>
  <si>
    <t>Мингбулоқ</t>
  </si>
  <si>
    <t>Косонсой</t>
  </si>
  <si>
    <t>Наманган</t>
  </si>
  <si>
    <t>Норин</t>
  </si>
  <si>
    <t>Поп</t>
  </si>
  <si>
    <t>Тўрақўрғон</t>
  </si>
  <si>
    <t>Уйчи</t>
  </si>
  <si>
    <t>Учқўрғон</t>
  </si>
  <si>
    <t>Чортоқ</t>
  </si>
  <si>
    <t>Чуст</t>
  </si>
  <si>
    <t>Янгиқўрғон</t>
  </si>
  <si>
    <t>Mingbuloq</t>
  </si>
  <si>
    <t>Qo'g'oliko'l</t>
  </si>
  <si>
    <t>Mamasoliyev Xikmatillo</t>
  </si>
  <si>
    <t>Chordona</t>
  </si>
  <si>
    <t>Ismoilov Botirali</t>
  </si>
  <si>
    <t>Baland Gurtepa</t>
  </si>
  <si>
    <t>Usmonov Xoldorali</t>
  </si>
  <si>
    <t>Serharakat</t>
  </si>
  <si>
    <t>Inamov Madamin</t>
  </si>
  <si>
    <t>O'zgarish</t>
  </si>
  <si>
    <t>Isakov Muhtarali</t>
  </si>
  <si>
    <t>Beshserka</t>
  </si>
  <si>
    <t>Askarov Yunusali</t>
  </si>
  <si>
    <t>Kosonsoy</t>
  </si>
  <si>
    <t>O`zbekiston</t>
  </si>
  <si>
    <t>Abdullaev Maxmudjon</t>
  </si>
  <si>
    <t>Bog'</t>
  </si>
  <si>
    <t xml:space="preserve">Yusupjonov Xushnutbek </t>
  </si>
  <si>
    <t>Tagijar</t>
  </si>
  <si>
    <t>Muzaffarov Baxtiyor</t>
  </si>
  <si>
    <t>Yangishaxar</t>
  </si>
  <si>
    <t>Xafizov Zokirjon</t>
  </si>
  <si>
    <t>Boyboboyev Axrorjon</t>
  </si>
  <si>
    <t>Obodon</t>
  </si>
  <si>
    <t>Mallakayev Alijon</t>
  </si>
  <si>
    <t xml:space="preserve">Аxmedov Ahad </t>
  </si>
  <si>
    <t>Olaxamak</t>
  </si>
  <si>
    <t>Yuldashev Ulug'bek</t>
  </si>
  <si>
    <t>Norin</t>
  </si>
  <si>
    <t>Qo'shchek</t>
  </si>
  <si>
    <t>Xojimatov Xayrullo</t>
  </si>
  <si>
    <t>Rovot</t>
  </si>
  <si>
    <t>O'rinboyev Toshpo'lat</t>
  </si>
  <si>
    <t>Shoxidon</t>
  </si>
  <si>
    <t>Arapov Abduraxmon</t>
  </si>
  <si>
    <t>Uchtepa</t>
  </si>
  <si>
    <t>Xaydarov Nadirbek</t>
  </si>
  <si>
    <t>Musataqillikning 
20 yilligi</t>
  </si>
  <si>
    <t>Mirzabdullayev Jasurbek</t>
  </si>
  <si>
    <t>Pop</t>
  </si>
  <si>
    <t>Orom</t>
  </si>
  <si>
    <t>Turdaliev Farrux</t>
  </si>
  <si>
    <t>Uch Uyli</t>
  </si>
  <si>
    <t>Ergashev O'lmasboy</t>
  </si>
  <si>
    <t>To'raqo'rg'on</t>
  </si>
  <si>
    <t>Оbodon</t>
  </si>
  <si>
    <t xml:space="preserve">Rahmonov Azamjon </t>
  </si>
  <si>
    <t xml:space="preserve">Bekobod </t>
  </si>
  <si>
    <t xml:space="preserve">Karimov Rahmatjon </t>
  </si>
  <si>
    <t xml:space="preserve">Shovon </t>
  </si>
  <si>
    <t>Haydarov Dilshod</t>
  </si>
  <si>
    <t xml:space="preserve">Toshloq </t>
  </si>
  <si>
    <t xml:space="preserve">Soliev Habibullo </t>
  </si>
  <si>
    <t>Uychi</t>
  </si>
  <si>
    <t>Mamadaliyev Orifjon</t>
  </si>
  <si>
    <t>Uchqo'rg'on</t>
  </si>
  <si>
    <t>Ismoiljonov Abdulboqi</t>
  </si>
  <si>
    <t>Chortoq</t>
  </si>
  <si>
    <t>Oyqiron mirishkorlari MMTP</t>
  </si>
  <si>
    <t>Soliev Xamidullo Fayzullaevich</t>
  </si>
  <si>
    <t>Bog'iston</t>
  </si>
  <si>
    <t>Akmalov Obidhon</t>
  </si>
  <si>
    <t>O'rikzor</t>
  </si>
  <si>
    <t>Chust</t>
  </si>
  <si>
    <t>Ariqbo'yi</t>
  </si>
  <si>
    <t>Хomidov Yunusali</t>
  </si>
  <si>
    <t>Usmonaliev Bekzod</t>
  </si>
  <si>
    <t>Қалъаи Поён</t>
  </si>
  <si>
    <t>Холбобоева Нилуфар</t>
  </si>
  <si>
    <t>Ko'ktosh</t>
  </si>
  <si>
    <t>Umirzokov Valijon</t>
  </si>
  <si>
    <t>Yangiqo'rg'on</t>
  </si>
  <si>
    <t>Nanay</t>
  </si>
  <si>
    <t>Mirzayorov Faxriddin</t>
  </si>
  <si>
    <t>Xurriyat</t>
  </si>
  <si>
    <t>Alimov Akramjon</t>
  </si>
  <si>
    <t>Abdurahmonov Baxodir</t>
  </si>
  <si>
    <t xml:space="preserve">Yumaloqtepa </t>
  </si>
  <si>
    <t>Mamajonov Sardorbek</t>
  </si>
  <si>
    <t xml:space="preserve">Toxtaboyev Samad </t>
  </si>
  <si>
    <t>Vodiy</t>
  </si>
  <si>
    <t>Kenjaboyeva Nigora</t>
  </si>
  <si>
    <t>Poromon</t>
  </si>
  <si>
    <t>Maxkamov Rivojiddin</t>
  </si>
  <si>
    <t>Bog`</t>
  </si>
  <si>
    <t xml:space="preserve">Yusupjonov Sardorbek </t>
  </si>
  <si>
    <t>Eshonova Nargiza</t>
  </si>
  <si>
    <t>Do`stlik</t>
  </si>
  <si>
    <t>Yuldasheva Ominaxon</t>
  </si>
  <si>
    <t>Arslanov Xoshimjon</t>
  </si>
  <si>
    <t>Abduazizov G`ulomjon</t>
  </si>
  <si>
    <t>Nov</t>
  </si>
  <si>
    <t>Raxmonov Murodjon</t>
  </si>
  <si>
    <t>Temurbekov Sardor</t>
  </si>
  <si>
    <t>G`alaba</t>
  </si>
  <si>
    <t>Axmedova Maxpubaxon</t>
  </si>
  <si>
    <t>Otaxodjayev Akmaljon</t>
  </si>
  <si>
    <t>Sutlibuloq</t>
  </si>
  <si>
    <t>Goppurov Ma`murjon</t>
  </si>
  <si>
    <t>Bulung'ur</t>
  </si>
  <si>
    <t>Jomboy</t>
  </si>
  <si>
    <t>Ishtixon</t>
  </si>
  <si>
    <t xml:space="preserve">Kattaqo'rg'on </t>
  </si>
  <si>
    <t>Narpay</t>
  </si>
  <si>
    <t>Oqdaryo</t>
  </si>
  <si>
    <t>Payariq</t>
  </si>
  <si>
    <t>Urgut</t>
  </si>
  <si>
    <t>Qo'shrabot</t>
  </si>
  <si>
    <t>Mingchinor</t>
  </si>
  <si>
    <t>Isaxanov Abrol</t>
  </si>
  <si>
    <t>Durbayev Eshpo'lat</t>
  </si>
  <si>
    <t>O'tashev Baxriddin</t>
  </si>
  <si>
    <t>Kaptarxona</t>
  </si>
  <si>
    <t>Yadgarov To'ychi</t>
  </si>
  <si>
    <t>Avliyoparpi</t>
  </si>
  <si>
    <t>Usmonov To'lqin</t>
  </si>
  <si>
    <t>Nebo'sa</t>
  </si>
  <si>
    <t>O'rolov Raxmon</t>
  </si>
  <si>
    <t>Beshqo'ton</t>
  </si>
  <si>
    <t>Qorabekova Matluba</t>
  </si>
  <si>
    <t>Kattaqishloq</t>
  </si>
  <si>
    <t>Eshmurodov G'ulom</t>
  </si>
  <si>
    <t>Yaxshiboev Boltaboy</t>
  </si>
  <si>
    <t>G'azira</t>
  </si>
  <si>
    <t>Raxmanov Shokirjon</t>
  </si>
  <si>
    <t>Tut</t>
  </si>
  <si>
    <t>Qodirov O'lmas Muxtarovich</t>
  </si>
  <si>
    <t>Polvonariq</t>
  </si>
  <si>
    <t>Tenglashev Do'styor Abduraimovich</t>
  </si>
  <si>
    <t>Xalqabot</t>
  </si>
  <si>
    <t>Berdiqulova Maftuna</t>
  </si>
  <si>
    <t>Boyto'bi</t>
  </si>
  <si>
    <t>Tangirov Abduvaxob</t>
  </si>
  <si>
    <t>O'zbekqo'rg'on</t>
  </si>
  <si>
    <t>Qo'shbaqov Davron</t>
  </si>
  <si>
    <t>Kutarma</t>
  </si>
  <si>
    <t>Xasanov Shavkat</t>
  </si>
  <si>
    <t>Toytuyoq</t>
  </si>
  <si>
    <t>Bobonazarov Akrom</t>
  </si>
  <si>
    <t>Buston</t>
  </si>
  <si>
    <t>Urazov Kuvondik</t>
  </si>
  <si>
    <t>Zarband</t>
  </si>
  <si>
    <t>Jumanov Muhiddin</t>
  </si>
  <si>
    <t>Kattaqo'rg'on</t>
  </si>
  <si>
    <t>Mundiyon</t>
  </si>
  <si>
    <t>Toxirov Muxtor</t>
  </si>
  <si>
    <t>Tavaron</t>
  </si>
  <si>
    <t>Ergashev Islom</t>
  </si>
  <si>
    <t>Sobirov Sanjar</t>
  </si>
  <si>
    <t>Xushvaqov Alisher</t>
  </si>
  <si>
    <t>Qirg'iz</t>
  </si>
  <si>
    <t>Qurbanov Davronboy</t>
  </si>
  <si>
    <t>Eshniyozov Baxtiyor</t>
  </si>
  <si>
    <t>Qushtepa</t>
  </si>
  <si>
    <t>Axadov Avaz</t>
  </si>
  <si>
    <t>Jumaboy</t>
  </si>
  <si>
    <t>Ruziyev Jamoliddin</t>
  </si>
  <si>
    <t>Javlon</t>
  </si>
  <si>
    <t>Murodullayev ozod</t>
  </si>
  <si>
    <t>Ziyayev Shirinboy</t>
  </si>
  <si>
    <t>Оқдарё</t>
  </si>
  <si>
    <t>Yangiobod</t>
  </si>
  <si>
    <t>Eshonqulova Marxabo</t>
  </si>
  <si>
    <t>Abduraxmonov Azizjon</t>
  </si>
  <si>
    <t>Nurmamatov Baxrom</t>
  </si>
  <si>
    <t>Miyonqol</t>
  </si>
  <si>
    <t>Kubayev Sherzod</t>
  </si>
  <si>
    <t>Go'zalkent</t>
  </si>
  <si>
    <t>Achilov Alijon</t>
  </si>
  <si>
    <t>Temirak</t>
  </si>
  <si>
    <t>Salamov Saypiddin</t>
  </si>
  <si>
    <t>Alimardiyev Ulug'bek</t>
  </si>
  <si>
    <t>Doliyev To;lqin</t>
  </si>
  <si>
    <t>Yangiqishloq</t>
  </si>
  <si>
    <t>Xoliqnazarov Abdukarim</t>
  </si>
  <si>
    <t>Yangirovot</t>
  </si>
  <si>
    <t>Mamarimov Shokir</t>
  </si>
  <si>
    <t>Donoqulov Dilshod</t>
  </si>
  <si>
    <t>Ko'rpa</t>
  </si>
  <si>
    <t>Nurullayev Eldor</t>
  </si>
  <si>
    <t>To'xtaniyozov Qilich</t>
  </si>
  <si>
    <t>Nazarov Uroz</t>
  </si>
  <si>
    <t>Qilichova Shoira</t>
  </si>
  <si>
    <t>Do'ng</t>
  </si>
  <si>
    <t>Mamayusupova Qudrat</t>
  </si>
  <si>
    <t>Chorgusha</t>
  </si>
  <si>
    <t>Mustafayev Jumaboy</t>
  </si>
  <si>
    <t>M.Olim</t>
  </si>
  <si>
    <t>Xudoyberdiev Shavkat</t>
  </si>
  <si>
    <t>Mirza odim</t>
  </si>
  <si>
    <t>Sanaeva Zaynab</t>
  </si>
  <si>
    <t>Go'ro'g'li</t>
  </si>
  <si>
    <t>Berdiyeva Bahora</t>
  </si>
  <si>
    <t>Dexqonobod</t>
  </si>
  <si>
    <t>Bobomuratov Toshmaxammat</t>
  </si>
  <si>
    <t>Xamidov Oybek</t>
  </si>
  <si>
    <t>Janiqulov Karim</t>
  </si>
  <si>
    <t>Sirliboyev To'lqin</t>
  </si>
  <si>
    <t>Juvozxona</t>
  </si>
  <si>
    <t>Buriyeva Zuxra</t>
  </si>
  <si>
    <t>Axmadov Mirzoxid</t>
  </si>
  <si>
    <t>Darvishiq</t>
  </si>
  <si>
    <t>Bozorov Zafar</t>
  </si>
  <si>
    <t>Ruzimurodova Muattar</t>
  </si>
  <si>
    <t>Xoliqov Abdulatip</t>
  </si>
  <si>
    <t>Sindarov Muzaffar</t>
  </si>
  <si>
    <t>Ko'liyev Saloxiddin</t>
  </si>
  <si>
    <t>Eshbutayev Pardaboy</t>
  </si>
  <si>
    <t>Mutalov Ubaydulla</t>
  </si>
  <si>
    <t>Kultusin</t>
  </si>
  <si>
    <t>Bekboev Anvar</t>
  </si>
  <si>
    <t>Korokolpok</t>
  </si>
  <si>
    <t>Mardiev Baxrom</t>
  </si>
  <si>
    <t>G'allakor</t>
  </si>
  <si>
    <t>Raxmanov Utagan</t>
  </si>
  <si>
    <t>Boltayev Alisher</t>
  </si>
  <si>
    <t>Qarshiyev Baxriddin</t>
  </si>
  <si>
    <t>Muxammadiyev Tolmas</t>
  </si>
  <si>
    <t>Samandarov Azim</t>
  </si>
  <si>
    <t>Toxirshayx</t>
  </si>
  <si>
    <t>Mustafyev Baxtiyor</t>
  </si>
  <si>
    <t>O'rolov Ravshan</t>
  </si>
  <si>
    <t>Absalamov Jasur</t>
  </si>
  <si>
    <t>Xudoyorov Maxsud</t>
  </si>
  <si>
    <t>Kusoxo</t>
  </si>
  <si>
    <t>Rasulov Doniyor</t>
  </si>
  <si>
    <t>Yangijoy</t>
  </si>
  <si>
    <t>Ziyayev A'lam</t>
  </si>
  <si>
    <t>Qumzor</t>
  </si>
  <si>
    <t>Xalimov Zafar</t>
  </si>
  <si>
    <t>Barakayev Toshpulat</t>
  </si>
  <si>
    <t>Saxovat</t>
  </si>
  <si>
    <t>Davronov To'ychi</t>
  </si>
  <si>
    <t>Baxriyev Asliddin</t>
  </si>
  <si>
    <t>Mirishkor</t>
  </si>
  <si>
    <t>Abdullayev Fozil</t>
  </si>
  <si>
    <t>Urganji</t>
  </si>
  <si>
    <t>Dusmamatov Normamat</t>
  </si>
  <si>
    <t>Ganiyev Axtam</t>
  </si>
  <si>
    <t>Tursunova Munavar</t>
  </si>
  <si>
    <t>Ipakchi</t>
  </si>
  <si>
    <t>Imomkulov Umid</t>
  </si>
  <si>
    <t>Ургут</t>
  </si>
  <si>
    <t>Meliyeva Gullola</t>
  </si>
  <si>
    <t>Toshariq</t>
  </si>
  <si>
    <t>Po'latov Xolmurod</t>
  </si>
  <si>
    <t>Saidov Samad</t>
  </si>
  <si>
    <t>Pulatov Alijon</t>
  </si>
  <si>
    <t>Rustamov Isrofil</t>
  </si>
  <si>
    <t>Ko'tarma</t>
  </si>
  <si>
    <t>Qo'ysunov Akbar</t>
  </si>
  <si>
    <t>Chep</t>
  </si>
  <si>
    <t>Boboeva Marufat</t>
  </si>
  <si>
    <t>Chag'izmon</t>
  </si>
  <si>
    <t>Razzaqov Rabbim</t>
  </si>
  <si>
    <t>Xujoyorova Ochiloy</t>
  </si>
  <si>
    <t xml:space="preserve">Arziqulov Shavkat </t>
  </si>
  <si>
    <t>No'g'ay</t>
  </si>
  <si>
    <t>Yuldashova Nazokat</t>
  </si>
  <si>
    <t>Qodirov Dilmurod</t>
  </si>
  <si>
    <t>To'ron</t>
  </si>
  <si>
    <t>Xayriev Omon</t>
  </si>
  <si>
    <t>Barkamol</t>
  </si>
  <si>
    <t>Razzaqov G'ulom</t>
  </si>
  <si>
    <t>Totkent</t>
  </si>
  <si>
    <t>Mirzaev Elmurod</t>
  </si>
  <si>
    <t>Soxibkor</t>
  </si>
  <si>
    <t>Saidov Rustam</t>
  </si>
  <si>
    <t>Alimov Baxtiyor</t>
  </si>
  <si>
    <t>Ipakyo'li</t>
  </si>
  <si>
    <t>Shoniyozov Uchqun</t>
  </si>
  <si>
    <t>Xonnazar</t>
  </si>
  <si>
    <t>Mavlyanov Sirojiddin</t>
  </si>
  <si>
    <t>Mavlyanova Gulurux</t>
  </si>
  <si>
    <t>Namuna</t>
  </si>
  <si>
    <t>Kuvondikov Baxtiyor</t>
  </si>
  <si>
    <t>Sayfiddinov Fayzullo</t>
  </si>
  <si>
    <t xml:space="preserve">Aliqulov Husniddin </t>
  </si>
  <si>
    <t>Navkat</t>
  </si>
  <si>
    <t>Siddiqov Farxod</t>
  </si>
  <si>
    <t>Toyirov Mirsharof</t>
  </si>
  <si>
    <t>Qovunchi</t>
  </si>
  <si>
    <t>Omonqulov Otabek</t>
  </si>
  <si>
    <t>Shovona</t>
  </si>
  <si>
    <t>Begmuxamedov Asqar</t>
  </si>
  <si>
    <t>Alimardonov Farid</t>
  </si>
  <si>
    <t>Urazaliyev Nomozboy</t>
  </si>
  <si>
    <t>Mayintepa</t>
  </si>
  <si>
    <t>Nurmatov Muzaffar</t>
  </si>
  <si>
    <t>Mavlanova Matluba</t>
  </si>
  <si>
    <t>Паркент</t>
  </si>
  <si>
    <t>Бўка</t>
  </si>
  <si>
    <t>Оққўрғон</t>
  </si>
  <si>
    <t>Бекобод</t>
  </si>
  <si>
    <t>Оҳангарон</t>
  </si>
  <si>
    <t>Тошкент</t>
  </si>
  <si>
    <t>Янгийўл</t>
  </si>
  <si>
    <t>Чиноз</t>
  </si>
  <si>
    <t>daryo va kanallarga o'rnatiladigan nasos agregatlari</t>
  </si>
  <si>
    <t>Parkent</t>
  </si>
  <si>
    <t>Samsarak</t>
  </si>
  <si>
    <t>Davlatobod</t>
  </si>
  <si>
    <t>Ismatov Ozodjon Assatullayevich</t>
  </si>
  <si>
    <t>Bo‘ka</t>
  </si>
  <si>
    <t>Kiyikchi</t>
  </si>
  <si>
    <t>Mansurov Botir</t>
  </si>
  <si>
    <t>Moy tepa</t>
  </si>
  <si>
    <t>Majidov Rustam</t>
  </si>
  <si>
    <t>Joraobod</t>
  </si>
  <si>
    <t>Islomov Nodijon</t>
  </si>
  <si>
    <t>Jag‘albayli</t>
  </si>
  <si>
    <t>Muxtorov Nodirxon G‘ozixon o‘g‘li</t>
  </si>
  <si>
    <t>Oqqo‘rg‘on</t>
  </si>
  <si>
    <t>Ashurmatov Zafar Abdumatolovich</t>
  </si>
  <si>
    <t>Normatov SHermuhammad Sobirjonovich</t>
  </si>
  <si>
    <t>Tortuvli</t>
  </si>
  <si>
    <t>Tojiqulov Qidirboy Sariqulovich</t>
  </si>
  <si>
    <t>Tuyoqboyev Doniyor Zokirovich</t>
  </si>
  <si>
    <t>Bekobod</t>
  </si>
  <si>
    <t>Do‘stlik</t>
  </si>
  <si>
    <t>Boyzoqov Ziyovuddin Mavjiddinovich</t>
  </si>
  <si>
    <t>Bog‘ishamol</t>
  </si>
  <si>
    <t>Mirzayeva Rohila Umurqulovna</t>
  </si>
  <si>
    <t>Ohangaron</t>
  </si>
  <si>
    <t>Turopov Ahmad Abdukadirovich</t>
  </si>
  <si>
    <t xml:space="preserve">Tut </t>
  </si>
  <si>
    <t>Umirzakov Shamsutdin Umarovich</t>
  </si>
  <si>
    <t>Qo‘chqorova Aziza Qahhorovna</t>
  </si>
  <si>
    <t>Yangiyo‘l</t>
  </si>
  <si>
    <t>Tuyabo‘g‘iz</t>
  </si>
  <si>
    <t>Xamroyeva Feruza</t>
  </si>
  <si>
    <t>Umid</t>
  </si>
  <si>
    <t>Karimov Saparboy Namayevich</t>
  </si>
  <si>
    <t>Komilova Nigora Sobitjonovna</t>
  </si>
  <si>
    <t>Chinoz</t>
  </si>
  <si>
    <t>Kanalobod</t>
  </si>
  <si>
    <t>Masharipov Botir Abduvalievich</t>
  </si>
  <si>
    <t>To‘raev Asadilla Muxtarovich</t>
  </si>
  <si>
    <t>Bozorboev Ismoil Dalaboevich</t>
  </si>
  <si>
    <t>Viloyat Jami</t>
  </si>
  <si>
    <t>Boysun</t>
  </si>
  <si>
    <t>Eshboyev Sherali</t>
  </si>
  <si>
    <t>Toqchi</t>
  </si>
  <si>
    <t>Xasanov Faxriddin</t>
  </si>
  <si>
    <t>Shifobuloq</t>
  </si>
  <si>
    <t>Sheraliyev Maxmud</t>
  </si>
  <si>
    <t>Chorgul</t>
  </si>
  <si>
    <t>Ibodullayev Karimjon</t>
  </si>
  <si>
    <t>Dunyotepa</t>
  </si>
  <si>
    <t>Zulpikorov Dilmurod</t>
  </si>
  <si>
    <t>Paxtakurash</t>
  </si>
  <si>
    <t>Haydarov Nurali</t>
  </si>
  <si>
    <t>Qovunlisoy</t>
  </si>
  <si>
    <t>Djumayev Rustam</t>
  </si>
  <si>
    <t>Oybarak</t>
  </si>
  <si>
    <t>Ergashev Normurod</t>
  </si>
  <si>
    <t>Yangi Hazarbog‘</t>
  </si>
  <si>
    <t>Urunov Bobomurod</t>
  </si>
  <si>
    <t>Sina</t>
  </si>
  <si>
    <t>Jabborov Olimbek</t>
  </si>
  <si>
    <t>Xidirov Abdusalom</t>
  </si>
  <si>
    <t>Jarqo‘rg‘on</t>
  </si>
  <si>
    <t>Mehnatobod</t>
  </si>
  <si>
    <t>Djurayev Farxod</t>
  </si>
  <si>
    <t>Kenjayev Baxtiyor</t>
  </si>
  <si>
    <t>Muxammadiyev Abduxoliq</t>
  </si>
  <si>
    <t>Abduraxmonov Narqo‘chqar</t>
  </si>
  <si>
    <t>Muzrabot</t>
  </si>
  <si>
    <t>Alimov Sharofiddin</t>
  </si>
  <si>
    <t>Xalq yo‘li</t>
  </si>
  <si>
    <t>To‘layev Alisher</t>
  </si>
  <si>
    <t>Shaffof</t>
  </si>
  <si>
    <t>Imomov Odil</t>
  </si>
  <si>
    <t>Tong yulduzi</t>
  </si>
  <si>
    <t>Do‘simqulov Gulboy</t>
  </si>
  <si>
    <t>Yo‘lchi</t>
  </si>
  <si>
    <t>Allayorov Fazliddin</t>
  </si>
  <si>
    <t>Jovliyev Akmal</t>
  </si>
  <si>
    <t>Chegarachi</t>
  </si>
  <si>
    <t>Egamberdiyev Abdurashid</t>
  </si>
  <si>
    <t>Dusatov Baxodir</t>
  </si>
  <si>
    <t>Besh bola pahlavon</t>
  </si>
  <si>
    <t>Nazarov Baxodir</t>
  </si>
  <si>
    <t>Obshir</t>
  </si>
  <si>
    <t>Raimov Abduxalil</t>
  </si>
  <si>
    <t>Tog‘aymurod</t>
  </si>
  <si>
    <t>Jumayev Baxrom</t>
  </si>
  <si>
    <t>Sariosiyo</t>
  </si>
  <si>
    <t>Jannatmakon</t>
  </si>
  <si>
    <t>Mingboyev Xurram</t>
  </si>
  <si>
    <t>Diydor</t>
  </si>
  <si>
    <t>Karimov Xusniddin</t>
  </si>
  <si>
    <t>Shaxriobod</t>
  </si>
  <si>
    <t>Nabiyev Najmiddin</t>
  </si>
  <si>
    <t>Xudoyqulov Bexruz</t>
  </si>
  <si>
    <t>Termiz t.</t>
  </si>
  <si>
    <t>Gulbahor</t>
  </si>
  <si>
    <t>Ochilov Muratali</t>
  </si>
  <si>
    <t>Uchqizil</t>
  </si>
  <si>
    <t>Annayeva Mohichehra</t>
  </si>
  <si>
    <t>Isanova Sayyora</t>
  </si>
  <si>
    <t>Qarshiyeva Farangiz</t>
  </si>
  <si>
    <t>Termiz</t>
  </si>
  <si>
    <t>Abduraxmonova Shoxista</t>
  </si>
  <si>
    <t>Madaniy turmush</t>
  </si>
  <si>
    <t>Begimqulov Shomurod</t>
  </si>
  <si>
    <t>O‘lanqul</t>
  </si>
  <si>
    <t>Do‘rmonov Soatmurod</t>
  </si>
  <si>
    <t>Chinor</t>
  </si>
  <si>
    <t>Boyev Suxrob</t>
  </si>
  <si>
    <t>Yangi yo‘l</t>
  </si>
  <si>
    <t>Muzrobov Sherdil</t>
  </si>
  <si>
    <t>Qarashiq</t>
  </si>
  <si>
    <t>Abdumalikov Abduqodir</t>
  </si>
  <si>
    <t>Sherobod</t>
  </si>
  <si>
    <t>Bog‘obod</t>
  </si>
  <si>
    <t>Choriyev Anvar</t>
  </si>
  <si>
    <t>Axadov Murodali</t>
  </si>
  <si>
    <t>Kattabog‘</t>
  </si>
  <si>
    <t>Abdullayev Jahongir</t>
  </si>
  <si>
    <t>Qishloqbozor</t>
  </si>
  <si>
    <t>Qulmirzayev Ulug‘bek</t>
  </si>
  <si>
    <t>Poshxo‘rt</t>
  </si>
  <si>
    <t>Mamarayimov Islombek</t>
  </si>
  <si>
    <t>Oltinvoha</t>
  </si>
  <si>
    <t>Suyundikova Oydavlat</t>
  </si>
  <si>
    <t>Chuqurko‘l</t>
  </si>
  <si>
    <t>Tursinniyozova Nurshoda</t>
  </si>
  <si>
    <t>O‘rinov Odil</t>
  </si>
  <si>
    <t>Jo‘rayev Elbek</t>
  </si>
  <si>
    <t>Cho‘yinchi</t>
  </si>
  <si>
    <t>Raxmonov Eldor</t>
  </si>
  <si>
    <t>Sho‘rchi</t>
  </si>
  <si>
    <t>Laylakxona</t>
  </si>
  <si>
    <t>Ibragimov Chori</t>
  </si>
  <si>
    <t>Ezgulik</t>
  </si>
  <si>
    <t>Muminov Nuriddin</t>
  </si>
  <si>
    <t>Oynako‘l</t>
  </si>
  <si>
    <t>Shamsuddinov Behruz</t>
  </si>
  <si>
    <t>Kakan</t>
  </si>
  <si>
    <t>Allayarov Xikmatulla</t>
  </si>
  <si>
    <t>Tolli</t>
  </si>
  <si>
    <t>Qarshiyev Botirali</t>
  </si>
  <si>
    <t>Asaka</t>
  </si>
  <si>
    <t>Baliqchi</t>
  </si>
  <si>
    <t>Izboskan</t>
  </si>
  <si>
    <t>Ulug'nor</t>
  </si>
  <si>
    <t>Paxtaobod</t>
  </si>
  <si>
    <t>Xo'jaobod</t>
  </si>
  <si>
    <t>Qo'rg'ontepa</t>
  </si>
  <si>
    <t>Marxamat</t>
  </si>
  <si>
    <t>Mirzaobod</t>
  </si>
  <si>
    <t>SH.Sidiqov</t>
  </si>
  <si>
    <t>D.Toshboev</t>
  </si>
  <si>
    <t>A.Qoraboev</t>
  </si>
  <si>
    <t>Sortepa</t>
  </si>
  <si>
    <t>Ahunov Otabek</t>
  </si>
  <si>
    <t>Alchazor</t>
  </si>
  <si>
    <t>Jabborov Burxon</t>
  </si>
  <si>
    <t>Sotvoldiyev Abdumannob</t>
  </si>
  <si>
    <t>Маllachek</t>
  </si>
  <si>
    <t>Zahidov Farxod</t>
  </si>
  <si>
    <t xml:space="preserve">  Axmedov Solohiddin</t>
  </si>
  <si>
    <t>Oxunov Ikromjon</t>
  </si>
  <si>
    <t>Mexnatobod</t>
  </si>
  <si>
    <t>Jo'raev Baxodir</t>
  </si>
  <si>
    <t>Ko'xinur</t>
  </si>
  <si>
    <t>Abdullaev Kozim</t>
  </si>
  <si>
    <t>Mustaqillikni 15 yilligi</t>
  </si>
  <si>
    <t>Dadajonov Baxodir</t>
  </si>
  <si>
    <t>Sarbon</t>
  </si>
  <si>
    <t>Jo'raev Yaxyo</t>
  </si>
  <si>
    <t>Xaqulobod</t>
  </si>
  <si>
    <t>Olimov Fazliddin</t>
  </si>
  <si>
    <t>Bog'i eram</t>
  </si>
  <si>
    <t>Majidov Madamin</t>
  </si>
  <si>
    <t>Mamadaliev Ilxomjon</t>
  </si>
  <si>
    <t>G'olib</t>
  </si>
  <si>
    <t>O'rmonov Eldor</t>
  </si>
  <si>
    <t>Baynalminal</t>
  </si>
  <si>
    <t>Iminov Baxtiyor</t>
  </si>
  <si>
    <t>Qaqir</t>
  </si>
  <si>
    <t>Do'smatov Komiljon</t>
  </si>
  <si>
    <t>Sharopov Xolmahammat</t>
  </si>
  <si>
    <t>Qumariq</t>
  </si>
  <si>
    <t xml:space="preserve">Jo'raev  Farhod </t>
  </si>
  <si>
    <t>Xalilov Fazliddin</t>
  </si>
  <si>
    <t>Toshloq</t>
  </si>
  <si>
    <t>Mannopov Xamidjon</t>
  </si>
  <si>
    <t>Abdulg'aniev Muslimbek</t>
  </si>
  <si>
    <t>Nuraliyev Abdug'offor</t>
  </si>
  <si>
    <t>Sariq suv (Xaydarobod)</t>
  </si>
  <si>
    <t>Tojiboyev G'anisher</t>
  </si>
  <si>
    <t>Komolov Shokirjon</t>
  </si>
  <si>
    <t>Farovon</t>
  </si>
  <si>
    <t>Bo'riyev Shohobiddin</t>
  </si>
  <si>
    <t>Ko'kto'nlik</t>
  </si>
  <si>
    <t>Musaboyev Komiljon</t>
  </si>
  <si>
    <t>Guliston Pastqishloq</t>
  </si>
  <si>
    <t>Omonov Abduvaxob</t>
  </si>
  <si>
    <t>Fayzaobod</t>
  </si>
  <si>
    <t>Qozoqova Latofat</t>
  </si>
  <si>
    <t>Beshqavoq</t>
  </si>
  <si>
    <t>Abdurahmonov Shokirjon</t>
  </si>
  <si>
    <t>Azimov G'ulomjon</t>
  </si>
  <si>
    <t>Xidirsha</t>
  </si>
  <si>
    <t>Tojiboev Nursulton</t>
  </si>
  <si>
    <t>Tosh ota</t>
  </si>
  <si>
    <t>Shakarov Ahmadillo</t>
  </si>
  <si>
    <t>Qorg'ontepa</t>
  </si>
  <si>
    <t>Xurobod</t>
  </si>
  <si>
    <t>Sidiqov Husanboy</t>
  </si>
  <si>
    <t>Norboev Nodirbek</t>
  </si>
  <si>
    <t>Umarov Baxromjon</t>
  </si>
  <si>
    <t>Qo'shtepa</t>
  </si>
  <si>
    <t>Berdiyorov Iqboljon</t>
  </si>
  <si>
    <t xml:space="preserve">Eshonobod </t>
  </si>
  <si>
    <t>Mendibaev Abduxalil</t>
  </si>
  <si>
    <t>Marhamat</t>
  </si>
  <si>
    <t>Barhayot</t>
  </si>
  <si>
    <t>Z.Teshaboev</t>
  </si>
  <si>
    <t>To'lg'a</t>
  </si>
  <si>
    <t>Xasanov Mirzoxidjon</t>
  </si>
  <si>
    <t>M.Xayitov</t>
  </si>
  <si>
    <t>Yokubov Rovshan</t>
  </si>
  <si>
    <t>Mustkallikning 25 yilligi</t>
  </si>
  <si>
    <t xml:space="preserve">Yangier </t>
  </si>
  <si>
    <t>Quvasoy</t>
  </si>
  <si>
    <t>Arsif MFY</t>
  </si>
  <si>
    <t xml:space="preserve">Sultonaliev Ismoiljon </t>
  </si>
  <si>
    <t>Yuqori Muyan MFY</t>
  </si>
  <si>
    <t>Sulaymonov Rasul</t>
  </si>
  <si>
    <t>Pastki Valik MFY</t>
  </si>
  <si>
    <t>Tojiboev Mamadsharif</t>
  </si>
  <si>
    <t>Bog‘bon MFY</t>
  </si>
  <si>
    <t>Yaxshibotova Zulayxo</t>
  </si>
  <si>
    <t>Beshariq</t>
  </si>
  <si>
    <t>Q.Zarqaynar MFY</t>
  </si>
  <si>
    <t>Karimov Farxodjon</t>
  </si>
  <si>
    <t>Chorbog‘to‘rongi MFY</t>
  </si>
  <si>
    <t xml:space="preserve">Xaydarov Baxtiyor </t>
  </si>
  <si>
    <t>Umarov Ilxomjon</t>
  </si>
  <si>
    <t>Nabi MFY</t>
  </si>
  <si>
    <t>Otaboev Qaxramon</t>
  </si>
  <si>
    <t>P.Yangiqo‘rg‘on MFY</t>
  </si>
  <si>
    <t xml:space="preserve">Umarov Yulchivoy </t>
  </si>
  <si>
    <t>Ariqboshi MFY</t>
  </si>
  <si>
    <t xml:space="preserve">Jalilov Erkinjon </t>
  </si>
  <si>
    <t xml:space="preserve">Soylabi MFY </t>
  </si>
  <si>
    <t>Jo‘raev Akramjon</t>
  </si>
  <si>
    <t>Namuna MFY</t>
  </si>
  <si>
    <t xml:space="preserve">Erkaboyev Muxammadzoir </t>
  </si>
  <si>
    <t>Bag`dod</t>
  </si>
  <si>
    <t>Bag`dod MFY</t>
  </si>
  <si>
    <t>Yuldashov Umidjon</t>
  </si>
  <si>
    <t>Ittifoq MFY</t>
  </si>
  <si>
    <t>Xolmirzayev Saminjon</t>
  </si>
  <si>
    <t>Dasht MFY</t>
  </si>
  <si>
    <t>Mavlonov Davlatjon</t>
  </si>
  <si>
    <t>Qaroqchitol MFY</t>
  </si>
  <si>
    <t>Boymirzaev Axmadali</t>
  </si>
  <si>
    <t>Irg`oli MFY</t>
  </si>
  <si>
    <t>Qo`rchiev Muxamatolim</t>
  </si>
  <si>
    <t>Qorovultepa  MFY</t>
  </si>
  <si>
    <t>Azamov Xushomjon</t>
  </si>
  <si>
    <t>Ultarma MFY</t>
  </si>
  <si>
    <t>Xolmirzayev Laziz</t>
  </si>
  <si>
    <t>Qorako‘l  MFY</t>
  </si>
  <si>
    <t xml:space="preserve">Nishonov Rustamjon </t>
  </si>
  <si>
    <t>Rizayev Jumaqo‘zi</t>
  </si>
  <si>
    <t>Muruvvat MFY</t>
  </si>
  <si>
    <t>Ermatov Zokirjon</t>
  </si>
  <si>
    <t>G`aniev O`ktamjon</t>
  </si>
  <si>
    <t xml:space="preserve">Buvayda </t>
  </si>
  <si>
    <t>Yangixayot MFY</t>
  </si>
  <si>
    <t>Qo‘ziyev Abdujabbor</t>
  </si>
  <si>
    <t>Pishag'ar MFY</t>
  </si>
  <si>
    <t>Nazarov Xomitali</t>
  </si>
  <si>
    <t>Nayman MFY</t>
  </si>
  <si>
    <t>Axmedov Zafar</t>
  </si>
  <si>
    <t>Bumazor MFY</t>
  </si>
  <si>
    <t>Shukurov Sidiqjon</t>
  </si>
  <si>
    <t>Ipak yo'li MFY</t>
  </si>
  <si>
    <t>Dolimov Sharifjon</t>
  </si>
  <si>
    <t>Tog'lik MFY</t>
  </si>
  <si>
    <t>Sultonov Abduvoxid</t>
  </si>
  <si>
    <t>Qum MFY</t>
  </si>
  <si>
    <t>Raxmonov Akmaljon</t>
  </si>
  <si>
    <t>Bumozor MFY</t>
  </si>
  <si>
    <t>Xatamov Izzatilla</t>
  </si>
  <si>
    <t>Yozyavon</t>
  </si>
  <si>
    <t>Yangiobod MFY</t>
  </si>
  <si>
    <t>Isaqov Yoqibjon</t>
  </si>
  <si>
    <t>Сho'lguliston MFY</t>
  </si>
  <si>
    <t>Axmarov Nematjon</t>
  </si>
  <si>
    <t>Navro'z MFY</t>
  </si>
  <si>
    <t>Ismoilov Nematjon</t>
  </si>
  <si>
    <t>Qo'rg'oncha MFY</t>
  </si>
  <si>
    <t>Abdullayev Abdulaxad</t>
  </si>
  <si>
    <t>Quva</t>
  </si>
  <si>
    <t>Oltinariq MFY</t>
  </si>
  <si>
    <t>Mamadaliyev Muzaffar</t>
  </si>
  <si>
    <t>Uraboshi MFY</t>
  </si>
  <si>
    <t>Jumanova Ro`zixon</t>
  </si>
  <si>
    <t>Qashqar MFY</t>
  </si>
  <si>
    <t>Turdaliev Abdibosi</t>
  </si>
  <si>
    <t>Dang‘ara</t>
  </si>
  <si>
    <t>Qum qiyali MFY</t>
  </si>
  <si>
    <t>Nomozov Sardor</t>
  </si>
  <si>
    <t xml:space="preserve">  Taypoq MFY </t>
  </si>
  <si>
    <t>Oxunov Dostonbek</t>
  </si>
  <si>
    <t>Kenjaev Atxamjon</t>
  </si>
  <si>
    <t>Tumor MFY</t>
  </si>
  <si>
    <t>Tursunov Doniyor</t>
  </si>
  <si>
    <t>Sanam MFY</t>
  </si>
  <si>
    <t>Usmonov Yo‘ldashali</t>
  </si>
  <si>
    <t>Oltiariq</t>
  </si>
  <si>
    <t>Muxammedov Ilyosbek</t>
  </si>
  <si>
    <t>Qurg’oncha MFY</t>
  </si>
  <si>
    <t>Turg’unov Mamatqul</t>
  </si>
  <si>
    <t>Qurg’oncha</t>
  </si>
  <si>
    <t>G‘oipov Farxodjon</t>
  </si>
  <si>
    <t>Faravon  MFY</t>
  </si>
  <si>
    <t xml:space="preserve">Ergashev Farxodjon </t>
  </si>
  <si>
    <t>Zilol</t>
  </si>
  <si>
    <t>Xasanov G’ulomjon</t>
  </si>
  <si>
    <t>Beruniy MFY</t>
  </si>
  <si>
    <t>Yusupov Saidullo</t>
  </si>
  <si>
    <t>Povulg’on</t>
  </si>
  <si>
    <t>Axmedov Nozimjon</t>
  </si>
  <si>
    <t>Quvirboshi MFY</t>
  </si>
  <si>
    <t>Xolboboyev Ruzmat</t>
  </si>
  <si>
    <t>Usmonov Abduvoxidjon</t>
  </si>
  <si>
    <t>Navbaxor MFY</t>
  </si>
  <si>
    <t>Mirzakarimov Maxmudjon</t>
  </si>
  <si>
    <t>Usmonov Qodirjon</t>
  </si>
  <si>
    <t>Chordara MFY</t>
  </si>
  <si>
    <t>Abduraxmonov Ramzdek</t>
  </si>
  <si>
    <t>Yangiarab MFY</t>
  </si>
  <si>
    <t>Tojaliev Avazbek</t>
  </si>
  <si>
    <t>Qo‘rg‘oncha MFY</t>
  </si>
  <si>
    <t>Qazaqov Xamidullo</t>
  </si>
  <si>
    <t>Karnaychi MFY</t>
  </si>
  <si>
    <t>Boboxo‘jaev Komiljon</t>
  </si>
  <si>
    <t>Rishton</t>
  </si>
  <si>
    <t>Bog‘iston MFY</t>
  </si>
  <si>
    <t>Axmedov Xusanboy</t>
  </si>
  <si>
    <t>Buloqboshi MFY</t>
  </si>
  <si>
    <t>Ortiqov Muzaffar</t>
  </si>
  <si>
    <t xml:space="preserve">To‘da MFY </t>
  </si>
  <si>
    <t>Boyboboev Inomjon</t>
  </si>
  <si>
    <t xml:space="preserve">Yigitaliev Xolmaxammat </t>
  </si>
  <si>
    <t>Abdullabayon MFY</t>
  </si>
  <si>
    <t>Mirzajonov Ikromjon</t>
  </si>
  <si>
    <t>Uch ariq MFY</t>
  </si>
  <si>
    <t>Nishonov Azizbek</t>
  </si>
  <si>
    <t>Chuburg‘on MFY</t>
  </si>
  <si>
    <t>Mamaziyaev Zufarjon</t>
  </si>
  <si>
    <t>Qayrag‘och MFY</t>
  </si>
  <si>
    <t>Yusupov Salimjon</t>
  </si>
  <si>
    <t>Xojiqishloq MFY</t>
  </si>
  <si>
    <t>Ikromov Adxamjon</t>
  </si>
  <si>
    <t>Mevazor MFY</t>
  </si>
  <si>
    <t>Nurmatov Adxamjon</t>
  </si>
  <si>
    <t>Temirov Dilshodjon</t>
  </si>
  <si>
    <t>Istiqlol MFY</t>
  </si>
  <si>
    <t>Medatov Xojiakbar</t>
  </si>
  <si>
    <t>Quyi Yakkatut MFY</t>
  </si>
  <si>
    <t>Mamatov Qobiljon</t>
  </si>
  <si>
    <t>Arabmozor MFY</t>
  </si>
  <si>
    <t>Odilov Shermatjon</t>
  </si>
  <si>
    <t>Ucholish MFY</t>
  </si>
  <si>
    <t>Roziqov Jumanazar</t>
  </si>
  <si>
    <t>Qumariq MFY</t>
  </si>
  <si>
    <t>Dadajonov Izzatilla</t>
  </si>
  <si>
    <t>Uchko'prik</t>
  </si>
  <si>
    <t>Katta Qorayantoq MFY</t>
  </si>
  <si>
    <t>Qayumov Abdulxakim</t>
  </si>
  <si>
    <t>Chang MFY</t>
  </si>
  <si>
    <t>Turg'unov No'monjon</t>
  </si>
  <si>
    <t>Kichik kenagas MFY</t>
  </si>
  <si>
    <t>Jo'raev Farrux</t>
  </si>
  <si>
    <t>Qorayantoq MFY</t>
  </si>
  <si>
    <t>Qurbonov Umid</t>
  </si>
  <si>
    <t>Tepaqo'rg'on MFY</t>
  </si>
  <si>
    <t>Abdmannopov Azizbek</t>
  </si>
  <si>
    <t>Tojik MFY</t>
  </si>
  <si>
    <t>Yuldashev Sherzod</t>
  </si>
  <si>
    <t>Ylg`unzor MFY</t>
  </si>
  <si>
    <t>Davronov Akmal</t>
  </si>
  <si>
    <t>Qayqobod MFY</t>
  </si>
  <si>
    <t xml:space="preserve">Meliyev Mo'minjon </t>
  </si>
  <si>
    <t>Obod MFY</t>
  </si>
  <si>
    <t>Jamoldinov Yorqinjon</t>
  </si>
  <si>
    <t>Elchi MFY</t>
  </si>
  <si>
    <t>Xudoynazarov Abdunazar</t>
  </si>
  <si>
    <t>Begobod MFY</t>
  </si>
  <si>
    <t>Yusupov Mexmonali</t>
  </si>
  <si>
    <t xml:space="preserve">Katta tagop MFY </t>
  </si>
  <si>
    <t>Majidov Anvarjon</t>
  </si>
  <si>
    <t>Farg‘ona t</t>
  </si>
  <si>
    <t>Dilkusho MFY</t>
  </si>
  <si>
    <t>Turg'unboyev Ziyodillo</t>
  </si>
  <si>
    <t>Mexnatobod MFY</t>
  </si>
  <si>
    <t>Obidov Shuxrat</t>
  </si>
  <si>
    <t>Yusupov Axmadillo</t>
  </si>
  <si>
    <t>Kaptarxona MFY</t>
  </si>
  <si>
    <t>Safarov Norbek</t>
  </si>
  <si>
    <t>Do‘stlik MFY</t>
  </si>
  <si>
    <t>Toshpo‘latova Maylicha</t>
  </si>
  <si>
    <t>Gulshan MFY</t>
  </si>
  <si>
    <t>Karimov  Saloxiddin</t>
  </si>
  <si>
    <t>Sharq Xaqiqati MFY</t>
  </si>
  <si>
    <t>Rustamov Soxib</t>
  </si>
  <si>
    <t>Zilol MFY</t>
  </si>
  <si>
    <t>Alimov Abdumajid</t>
  </si>
  <si>
    <t>Mamurov Xamidjon</t>
  </si>
  <si>
    <t>Xo‘roba MFY</t>
  </si>
  <si>
    <t>Mirzakarimov Sulaymon</t>
  </si>
  <si>
    <t>Yangiasir MFY</t>
  </si>
  <si>
    <t>Asqarov Elmurod</t>
  </si>
  <si>
    <t>Barqaror xamjihatlik MFY</t>
  </si>
  <si>
    <t>Otaqulova Dilnoza</t>
  </si>
  <si>
    <t>To'raxo'jaev Azamjon</t>
  </si>
  <si>
    <t>Furqat</t>
  </si>
  <si>
    <t>To‘ychiev Shuxratjon</t>
  </si>
  <si>
    <t>Mustaqillik MFY</t>
  </si>
  <si>
    <t xml:space="preserve">Yuldashev Qurbonali </t>
  </si>
  <si>
    <t>Besh og‘a MFY</t>
  </si>
  <si>
    <t>Qo‘ziev Zoxidjon</t>
  </si>
  <si>
    <t>Yangi MFY</t>
  </si>
  <si>
    <t>Sodiqov Kamoliddin</t>
  </si>
  <si>
    <t>G‘allakor MFY</t>
  </si>
  <si>
    <t>Davronov Ulug‘bek</t>
  </si>
  <si>
    <t>Xaydarov Ayubxon</t>
  </si>
  <si>
    <t>So`x</t>
  </si>
  <si>
    <t>Demursat MFY</t>
  </si>
  <si>
    <t>Sultonov Zoxir</t>
  </si>
  <si>
    <t>Eski manzilli ro‘yxatdan chiqariladigan talabgorlar ro‘yxati (2023-yilgi manzilli ro‘yxatdan chiqariladi)</t>
  </si>
  <si>
    <t>Talabgorlar  F.I.Sh</t>
  </si>
  <si>
    <t>Qoraqalpog‘iston Respublikasi va viloyatlarda suv ta’minoti og‘ir hududlardagi aholi tomorqalarining ekin yer maydonlarini sug‘orish uchun artezian quduqlarini burg‘ulab ishga tushirish bo‘yicha 2023-yilga mo‘ljallangan manzilli ro‘yxatga o‘zgartirish kiritish bo‘yicha
MANZILLI DASTURI</t>
  </si>
  <si>
    <t xml:space="preserve">Qoraqalpog‘iston Respublikasi </t>
  </si>
  <si>
    <t>Andijon viloyati</t>
  </si>
  <si>
    <t>Buxoro viloyati</t>
  </si>
  <si>
    <t>Jizzax viloyati</t>
  </si>
  <si>
    <t>Qashqadaryo viloyati</t>
  </si>
  <si>
    <t>Navoi viloyati</t>
  </si>
  <si>
    <t>Namangan viloyati</t>
  </si>
  <si>
    <t>Samarqand viloyati</t>
  </si>
  <si>
    <t>Surxondaryo viloyati</t>
  </si>
  <si>
    <t>Sirdaryo viloyati</t>
  </si>
  <si>
    <t>Toshkent viloyati</t>
  </si>
  <si>
    <t>Farg'ona viloyati</t>
  </si>
  <si>
    <t>Xorazm viloyati</t>
  </si>
  <si>
    <t>Қибрай</t>
  </si>
  <si>
    <t>Ўртачирчиқ</t>
  </si>
  <si>
    <t xml:space="preserve"> Niyozaliyev Suxrob O‘tkirovich</t>
  </si>
  <si>
    <t>Cho‘qqayma</t>
  </si>
  <si>
    <t>G‘ulomov Jamshid To‘ychiboevich</t>
  </si>
  <si>
    <t>Qo‘lichi</t>
  </si>
  <si>
    <t>Yunusova Barno Qo‘chqorovna</t>
  </si>
  <si>
    <t>Qirg‘izovul</t>
  </si>
  <si>
    <t>Aybo‘tayev G‘anisher Maxammatovich</t>
  </si>
  <si>
    <t>Qushtamg‘ali</t>
  </si>
  <si>
    <t>Baxramov SHerali Alimovich</t>
  </si>
  <si>
    <t>Eltamg‘ali</t>
  </si>
  <si>
    <t>Qo‘ldoshev Musurmonqul</t>
  </si>
  <si>
    <t>Sutchilar</t>
  </si>
  <si>
    <t>Xasanov O‘tkirbek Ulug‘bekvich</t>
  </si>
  <si>
    <t>Qibray</t>
  </si>
  <si>
    <t>Turkiston</t>
  </si>
  <si>
    <t>Sadirbekov Muzaffar Xudayberdiyevich</t>
  </si>
  <si>
    <t>O‘rtachirchiq</t>
  </si>
  <si>
    <t>Adolat</t>
  </si>
  <si>
    <t>Kurbankulov Rustam Tursunkulovich</t>
  </si>
  <si>
    <t>Respublika bo'yicha jami</t>
  </si>
  <si>
    <t xml:space="preserve">  </t>
  </si>
  <si>
    <t>Toshkent shahri</t>
  </si>
  <si>
    <t>Yashnaobod</t>
  </si>
  <si>
    <t>Katta Yalong'och ota</t>
  </si>
  <si>
    <t>Xilol</t>
  </si>
  <si>
    <t>Toshev No'mon</t>
  </si>
  <si>
    <t>Sultonov Tulagan Axmatovich</t>
  </si>
  <si>
    <t>Matrasulov Farxod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</si>
</sst>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color theme="1"/>
      <name val="Times New Roman"/>
      <family val="1"/>
      <charset val="204"/>
    </font>
    <font>
      <b/>
      <sz val="12"/>
      <color theme="1"/>
      <name val="Times New Roman"/>
      <family val="1"/>
      <charset val="204"/>
    </font>
    <font>
      <b/>
      <sz val="14"/>
      <color theme="1"/>
      <name val="Times New Roman"/>
      <family val="1"/>
      <charset val="204"/>
    </font>
    <font>
      <sz val="14"/>
      <color theme="1"/>
      <name val="Times New Roman"/>
      <family val="1"/>
      <charset val="204"/>
    </font>
    <font>
      <b/>
      <i/>
      <sz val="12"/>
      <color theme="1"/>
      <name val="Times New Roman"/>
      <family val="1"/>
      <charset val="204"/>
    </font>
    <font>
      <sz val="11"/>
      <color theme="1"/>
      <name val="Calibri"/>
      <family val="2"/>
      <scheme val="minor"/>
    </font>
    <font>
      <sz val="14"/>
      <name val="Times New Roman"/>
      <family val="1"/>
      <charset val="204"/>
    </font>
    <font>
      <b/>
      <sz val="14"/>
      <name val="Times New Roman"/>
      <family val="1"/>
      <charset val="204"/>
    </font>
    <font>
      <sz val="12"/>
      <name val="Times New Roman"/>
      <family val="1"/>
      <charset val="204"/>
    </font>
    <font>
      <b/>
      <sz val="12"/>
      <name val="Times New Roman"/>
      <family val="1"/>
      <charset val="204"/>
    </font>
    <font>
      <sz val="10"/>
      <name val="Arial"/>
      <family val="2"/>
      <charset val="204"/>
    </font>
    <font>
      <sz val="10"/>
      <name val="Arial Cyr"/>
      <charset val="204"/>
    </font>
    <font>
      <sz val="12"/>
      <name val="Calibri"/>
      <family val="2"/>
      <scheme val="minor"/>
    </font>
    <font>
      <b/>
      <sz val="13"/>
      <name val="Times New Roman"/>
      <family val="1"/>
      <charset val="204"/>
    </font>
    <font>
      <sz val="13"/>
      <name val="Times New Roman"/>
      <family val="1"/>
      <charset val="204"/>
    </font>
    <font>
      <b/>
      <i/>
      <sz val="12"/>
      <name val="Times New Roman"/>
      <family val="1"/>
      <charset val="204"/>
    </font>
    <font>
      <sz val="12"/>
      <name val="Calibri"/>
      <family val="2"/>
      <charset val="204"/>
      <scheme val="minor"/>
    </font>
    <font>
      <sz val="16"/>
      <name val="Times New Roman"/>
      <family val="1"/>
      <charset val="204"/>
    </font>
    <font>
      <sz val="11"/>
      <color indexed="8"/>
      <name val="Calibri"/>
      <family val="2"/>
    </font>
    <font>
      <sz val="12"/>
      <name val="Cambria"/>
      <family val="1"/>
      <charset val="204"/>
    </font>
    <font>
      <b/>
      <sz val="16"/>
      <name val="Times New Roman"/>
      <family val="1"/>
      <charset val="204"/>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6">
    <xf numFmtId="0" fontId="0" fillId="0" borderId="0"/>
    <xf numFmtId="0" fontId="3" fillId="0" borderId="0"/>
    <xf numFmtId="0" fontId="3" fillId="0" borderId="0"/>
    <xf numFmtId="0" fontId="3" fillId="0" borderId="0"/>
    <xf numFmtId="0" fontId="14" fillId="0" borderId="0"/>
    <xf numFmtId="0" fontId="3" fillId="0" borderId="0"/>
    <xf numFmtId="0" fontId="15" fillId="0" borderId="0"/>
    <xf numFmtId="0" fontId="3" fillId="0" borderId="0"/>
    <xf numFmtId="0" fontId="3" fillId="0" borderId="0"/>
    <xf numFmtId="0" fontId="14" fillId="0" borderId="0"/>
    <xf numFmtId="0" fontId="9" fillId="0" borderId="0"/>
    <xf numFmtId="0" fontId="3" fillId="0" borderId="0"/>
    <xf numFmtId="0" fontId="2" fillId="0" borderId="0"/>
    <xf numFmtId="0" fontId="22" fillId="0" borderId="0"/>
    <xf numFmtId="0" fontId="14" fillId="0" borderId="0" applyNumberFormat="0" applyFont="0" applyFill="0" applyBorder="0" applyAlignment="0" applyProtection="0"/>
    <xf numFmtId="0" fontId="15" fillId="0" borderId="0"/>
    <xf numFmtId="0" fontId="9"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9" fillId="0" borderId="0"/>
    <xf numFmtId="0" fontId="1" fillId="0" borderId="0"/>
    <xf numFmtId="0" fontId="1" fillId="0" borderId="0"/>
  </cellStyleXfs>
  <cellXfs count="254">
    <xf numFmtId="0" fontId="0" fillId="0" borderId="0" xfId="0"/>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wrapText="1"/>
    </xf>
    <xf numFmtId="0" fontId="6" fillId="0" borderId="0" xfId="0" applyFont="1" applyFill="1" applyAlignment="1">
      <alignment horizontal="left" vertical="center" wrapText="1"/>
    </xf>
    <xf numFmtId="0" fontId="7"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0" xfId="0" applyFont="1" applyFill="1" applyAlignment="1">
      <alignment horizontal="center" vertical="center" wrapText="1"/>
    </xf>
    <xf numFmtId="0" fontId="4" fillId="0" borderId="1" xfId="0" applyFont="1" applyFill="1" applyBorder="1" applyAlignment="1">
      <alignment horizontal="left" vertical="center" wrapText="1"/>
    </xf>
    <xf numFmtId="1" fontId="7" fillId="2" borderId="1" xfId="0" applyNumberFormat="1" applyFont="1" applyFill="1" applyBorder="1" applyAlignment="1">
      <alignment horizontal="center" vertical="center" wrapText="1"/>
    </xf>
    <xf numFmtId="1" fontId="7" fillId="2" borderId="1" xfId="0" applyNumberFormat="1" applyFont="1" applyFill="1" applyBorder="1" applyAlignment="1">
      <alignment horizontal="center" vertical="center"/>
    </xf>
    <xf numFmtId="1" fontId="4" fillId="2" borderId="1" xfId="0" applyNumberFormat="1" applyFont="1" applyFill="1" applyBorder="1" applyAlignment="1">
      <alignment horizontal="left" vertical="center" wrapText="1"/>
    </xf>
    <xf numFmtId="1" fontId="4" fillId="2" borderId="1" xfId="0" applyNumberFormat="1" applyFont="1" applyFill="1" applyBorder="1" applyAlignment="1">
      <alignment horizontal="left" vertical="center"/>
    </xf>
    <xf numFmtId="0" fontId="6" fillId="0" borderId="0" xfId="0" applyFont="1" applyFill="1" applyAlignment="1">
      <alignment horizontal="center" vertical="center" wrapText="1"/>
    </xf>
    <xf numFmtId="0" fontId="6"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0" xfId="0" applyFont="1" applyFill="1" applyAlignment="1">
      <alignment horizontal="left" wrapText="1"/>
    </xf>
    <xf numFmtId="1" fontId="12" fillId="0" borderId="1" xfId="3" applyNumberFormat="1" applyFont="1" applyFill="1" applyBorder="1" applyAlignment="1">
      <alignment horizontal="center" vertical="center" wrapText="1"/>
    </xf>
    <xf numFmtId="0" fontId="12" fillId="0" borderId="1" xfId="1" applyFont="1" applyFill="1" applyBorder="1" applyAlignment="1">
      <alignment horizontal="center" wrapText="1"/>
    </xf>
    <xf numFmtId="0" fontId="12" fillId="0" borderId="1" xfId="0" applyFont="1" applyFill="1" applyBorder="1" applyAlignment="1">
      <alignment vertical="center" wrapText="1"/>
    </xf>
    <xf numFmtId="0" fontId="12" fillId="0" borderId="0" xfId="0" applyFont="1" applyFill="1" applyAlignment="1">
      <alignment horizontal="center" vertical="center" wrapText="1"/>
    </xf>
    <xf numFmtId="164" fontId="12" fillId="0" borderId="1" xfId="1" applyNumberFormat="1" applyFont="1" applyFill="1" applyBorder="1" applyAlignment="1">
      <alignment horizontal="center" vertical="center" wrapText="1"/>
    </xf>
    <xf numFmtId="0" fontId="12" fillId="0" borderId="1" xfId="1" applyFont="1" applyFill="1" applyBorder="1" applyAlignment="1">
      <alignment horizontal="left" vertical="center" wrapText="1"/>
    </xf>
    <xf numFmtId="0" fontId="12" fillId="0" borderId="1" xfId="2"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1" fontId="13" fillId="0" borderId="1" xfId="1" applyNumberFormat="1" applyFont="1" applyFill="1" applyBorder="1" applyAlignment="1">
      <alignment horizontal="center" vertical="center" wrapText="1"/>
    </xf>
    <xf numFmtId="0" fontId="12" fillId="0" borderId="1" xfId="4" applyFont="1" applyFill="1" applyBorder="1" applyAlignment="1">
      <alignment horizontal="center" vertical="center" wrapText="1"/>
    </xf>
    <xf numFmtId="2" fontId="12" fillId="0" borderId="1" xfId="1"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12" fillId="0" borderId="1" xfId="0" applyFont="1" applyFill="1" applyBorder="1" applyAlignment="1">
      <alignment horizontal="center" wrapText="1"/>
    </xf>
    <xf numFmtId="164" fontId="13" fillId="0" borderId="1" xfId="0" applyNumberFormat="1" applyFont="1" applyFill="1" applyBorder="1" applyAlignment="1">
      <alignment horizontal="center" vertical="center" wrapText="1"/>
    </xf>
    <xf numFmtId="0" fontId="12" fillId="0" borderId="1" xfId="0" applyFont="1" applyFill="1" applyBorder="1" applyAlignment="1">
      <alignment wrapText="1"/>
    </xf>
    <xf numFmtId="0" fontId="12" fillId="0" borderId="1" xfId="0" applyFont="1" applyFill="1" applyBorder="1" applyAlignment="1">
      <alignment horizontal="left" wrapText="1"/>
    </xf>
    <xf numFmtId="0" fontId="12" fillId="0" borderId="1" xfId="1" applyFont="1" applyFill="1" applyBorder="1" applyAlignment="1">
      <alignment wrapText="1"/>
    </xf>
    <xf numFmtId="0" fontId="12" fillId="0" borderId="1" xfId="1" applyFont="1" applyFill="1" applyBorder="1" applyAlignment="1">
      <alignment horizontal="left" wrapText="1"/>
    </xf>
    <xf numFmtId="0" fontId="12" fillId="0" borderId="1" xfId="1" applyFont="1" applyFill="1" applyBorder="1" applyAlignment="1">
      <alignment vertical="center" wrapText="1"/>
    </xf>
    <xf numFmtId="1" fontId="12" fillId="0" borderId="1" xfId="1" applyNumberFormat="1" applyFont="1" applyFill="1" applyBorder="1" applyAlignment="1">
      <alignment horizontal="left" wrapText="1"/>
    </xf>
    <xf numFmtId="1" fontId="12" fillId="0" borderId="1" xfId="0" applyNumberFormat="1" applyFont="1" applyFill="1" applyBorder="1" applyAlignment="1">
      <alignment vertical="center" wrapText="1"/>
    </xf>
    <xf numFmtId="0" fontId="12" fillId="0" borderId="1" xfId="0" applyFont="1" applyFill="1" applyBorder="1" applyAlignment="1">
      <alignment horizontal="left" vertical="center" wrapText="1" shrinkToFit="1"/>
    </xf>
    <xf numFmtId="0" fontId="12" fillId="0" borderId="0" xfId="0" applyFont="1" applyFill="1" applyAlignment="1">
      <alignment horizontal="left" vertical="center" wrapText="1"/>
    </xf>
    <xf numFmtId="1" fontId="12" fillId="0" borderId="1" xfId="0" applyNumberFormat="1" applyFont="1" applyFill="1" applyBorder="1" applyAlignment="1">
      <alignment horizontal="left" vertical="center" wrapText="1"/>
    </xf>
    <xf numFmtId="0" fontId="12" fillId="0" borderId="1" xfId="4" applyFont="1" applyFill="1" applyBorder="1" applyAlignment="1">
      <alignment horizontal="left" vertical="center" wrapText="1"/>
    </xf>
    <xf numFmtId="1" fontId="12" fillId="0" borderId="1" xfId="1" applyNumberFormat="1" applyFont="1" applyFill="1" applyBorder="1" applyAlignment="1">
      <alignment horizontal="left" vertical="center" wrapText="1"/>
    </xf>
    <xf numFmtId="0" fontId="12" fillId="0" borderId="1" xfId="11" applyFont="1" applyFill="1" applyBorder="1" applyAlignment="1">
      <alignment horizontal="left" vertical="center" wrapText="1"/>
    </xf>
    <xf numFmtId="0" fontId="10" fillId="0" borderId="1" xfId="0" applyFont="1" applyFill="1" applyBorder="1" applyAlignment="1">
      <alignment horizontal="left" vertical="center" wrapText="1"/>
    </xf>
    <xf numFmtId="0" fontId="13" fillId="0" borderId="2" xfId="0" applyFont="1" applyFill="1" applyBorder="1" applyAlignment="1">
      <alignment vertical="center" wrapText="1"/>
    </xf>
    <xf numFmtId="0" fontId="12" fillId="0" borderId="1" xfId="10" applyFont="1" applyFill="1" applyBorder="1" applyAlignment="1">
      <alignment horizontal="left" vertical="center" wrapText="1"/>
    </xf>
    <xf numFmtId="0" fontId="13" fillId="0" borderId="1" xfId="0" applyFont="1" applyFill="1" applyBorder="1" applyAlignment="1">
      <alignment horizontal="left" vertical="center" wrapText="1"/>
    </xf>
    <xf numFmtId="164" fontId="12" fillId="0" borderId="1" xfId="0" applyNumberFormat="1" applyFont="1" applyFill="1" applyBorder="1" applyAlignment="1">
      <alignment vertical="center" wrapText="1"/>
    </xf>
    <xf numFmtId="164" fontId="12" fillId="0" borderId="1" xfId="0" applyNumberFormat="1" applyFont="1" applyFill="1" applyBorder="1" applyAlignment="1">
      <alignment horizontal="left" vertical="center" wrapText="1"/>
    </xf>
    <xf numFmtId="0" fontId="16"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2" fillId="2" borderId="0" xfId="0" applyFont="1" applyFill="1" applyAlignment="1">
      <alignment horizontal="center" vertical="center" wrapText="1"/>
    </xf>
    <xf numFmtId="0" fontId="13"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 xfId="0" applyFont="1" applyFill="1" applyBorder="1" applyAlignment="1">
      <alignment horizontal="center" vertical="center" wrapText="1"/>
    </xf>
    <xf numFmtId="0" fontId="13" fillId="2" borderId="0" xfId="0" applyFont="1" applyFill="1" applyAlignment="1">
      <alignment horizontal="center" vertical="center" wrapText="1"/>
    </xf>
    <xf numFmtId="0" fontId="10" fillId="2" borderId="1" xfId="1" applyFont="1" applyFill="1" applyBorder="1" applyAlignment="1">
      <alignment horizontal="center" vertical="center" wrapText="1"/>
    </xf>
    <xf numFmtId="0" fontId="10" fillId="2" borderId="1" xfId="1" applyFont="1" applyFill="1" applyBorder="1" applyAlignment="1">
      <alignment horizontal="left" vertical="center" wrapText="1"/>
    </xf>
    <xf numFmtId="0" fontId="21" fillId="2" borderId="1" xfId="1" applyFont="1" applyFill="1" applyBorder="1" applyAlignment="1">
      <alignment horizontal="left" vertical="center" wrapText="1"/>
    </xf>
    <xf numFmtId="3" fontId="21" fillId="2" borderId="1" xfId="13" applyNumberFormat="1" applyFont="1" applyFill="1" applyBorder="1" applyAlignment="1">
      <alignment horizontal="left" vertical="center"/>
    </xf>
    <xf numFmtId="1" fontId="10" fillId="2" borderId="1" xfId="0" applyNumberFormat="1" applyFont="1" applyFill="1" applyBorder="1" applyAlignment="1">
      <alignment horizontal="center" vertical="center"/>
    </xf>
    <xf numFmtId="1" fontId="10" fillId="2" borderId="1" xfId="0" applyNumberFormat="1" applyFont="1" applyFill="1" applyBorder="1" applyAlignment="1">
      <alignment horizontal="left" vertical="center"/>
    </xf>
    <xf numFmtId="1" fontId="10" fillId="2" borderId="1" xfId="0" applyNumberFormat="1" applyFont="1" applyFill="1" applyBorder="1" applyAlignment="1">
      <alignment horizontal="center" vertical="center" wrapText="1"/>
    </xf>
    <xf numFmtId="1" fontId="10" fillId="2" borderId="1" xfId="3"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0" fontId="11" fillId="2" borderId="0" xfId="0" applyFont="1" applyFill="1" applyBorder="1" applyAlignment="1">
      <alignment horizontal="center" vertical="center" wrapText="1"/>
    </xf>
    <xf numFmtId="1" fontId="11" fillId="2" borderId="0"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1" fontId="18" fillId="2" borderId="1"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1" fontId="10" fillId="2" borderId="1" xfId="0" applyNumberFormat="1" applyFont="1" applyFill="1" applyBorder="1" applyAlignment="1">
      <alignment horizontal="left" vertical="center" indent="1"/>
    </xf>
    <xf numFmtId="1" fontId="10" fillId="2" borderId="1" xfId="1" applyNumberFormat="1" applyFont="1" applyFill="1" applyBorder="1" applyAlignment="1">
      <alignment horizontal="center" vertical="center" wrapText="1"/>
    </xf>
    <xf numFmtId="0" fontId="18" fillId="2" borderId="1" xfId="0" applyFont="1" applyFill="1" applyBorder="1" applyAlignment="1">
      <alignment horizontal="left" vertical="center"/>
    </xf>
    <xf numFmtId="0" fontId="18" fillId="2" borderId="1" xfId="0" applyFont="1" applyFill="1" applyBorder="1" applyAlignment="1">
      <alignment horizontal="center" vertical="center"/>
    </xf>
    <xf numFmtId="0" fontId="17" fillId="2" borderId="1" xfId="0" applyFont="1" applyFill="1" applyBorder="1" applyAlignment="1">
      <alignment horizontal="center" vertical="center"/>
    </xf>
    <xf numFmtId="1" fontId="12" fillId="0" borderId="1" xfId="5" applyNumberFormat="1" applyFont="1" applyFill="1" applyBorder="1" applyAlignment="1">
      <alignment horizontal="center" vertical="center" wrapText="1"/>
    </xf>
    <xf numFmtId="1" fontId="12" fillId="0" borderId="2" xfId="7" applyNumberFormat="1" applyFont="1" applyFill="1" applyBorder="1" applyAlignment="1">
      <alignment horizontal="center" vertical="center" wrapText="1"/>
    </xf>
    <xf numFmtId="1" fontId="12" fillId="0" borderId="1" xfId="8" applyNumberFormat="1" applyFont="1" applyFill="1" applyBorder="1" applyAlignment="1">
      <alignment horizontal="center" vertical="center" wrapText="1"/>
    </xf>
    <xf numFmtId="1" fontId="12" fillId="0" borderId="1" xfId="7" applyNumberFormat="1" applyFont="1" applyFill="1" applyBorder="1" applyAlignment="1">
      <alignment horizontal="center" vertical="center" wrapText="1"/>
    </xf>
    <xf numFmtId="1" fontId="13" fillId="0" borderId="0" xfId="0" applyNumberFormat="1" applyFont="1" applyFill="1" applyBorder="1" applyAlignment="1">
      <alignment horizontal="center" vertical="center" wrapText="1"/>
    </xf>
    <xf numFmtId="0" fontId="12" fillId="0" borderId="1" xfId="11" applyFont="1" applyFill="1" applyBorder="1" applyAlignment="1">
      <alignment horizontal="center" vertical="center" wrapText="1"/>
    </xf>
    <xf numFmtId="1" fontId="13" fillId="0" borderId="1" xfId="0" applyNumberFormat="1" applyFont="1" applyFill="1" applyBorder="1" applyAlignment="1">
      <alignment vertical="center" wrapText="1"/>
    </xf>
    <xf numFmtId="0" fontId="12" fillId="0" borderId="1" xfId="0" applyFont="1" applyFill="1" applyBorder="1" applyAlignment="1">
      <alignment vertical="center" wrapText="1" shrinkToFit="1"/>
    </xf>
    <xf numFmtId="0" fontId="12" fillId="0" borderId="1" xfId="0" applyFont="1" applyFill="1" applyBorder="1" applyAlignment="1">
      <alignment wrapText="1" shrinkToFit="1"/>
    </xf>
    <xf numFmtId="0" fontId="12" fillId="0" borderId="1" xfId="1" applyFont="1" applyFill="1" applyBorder="1" applyAlignment="1">
      <alignment wrapText="1" shrinkToFit="1"/>
    </xf>
    <xf numFmtId="0" fontId="12" fillId="0" borderId="1" xfId="1" applyFont="1" applyFill="1" applyBorder="1" applyAlignment="1">
      <alignment vertical="center" wrapText="1" shrinkToFit="1"/>
    </xf>
    <xf numFmtId="0" fontId="12" fillId="0" borderId="1" xfId="1" applyFont="1" applyFill="1" applyBorder="1" applyAlignment="1">
      <alignment horizontal="left" vertical="center" wrapText="1" shrinkToFit="1"/>
    </xf>
    <xf numFmtId="0" fontId="13" fillId="0" borderId="1" xfId="0" applyFont="1" applyFill="1" applyBorder="1" applyAlignment="1">
      <alignment horizontal="center" vertical="center" wrapText="1" shrinkToFit="1"/>
    </xf>
    <xf numFmtId="0" fontId="16" fillId="0" borderId="1" xfId="0" applyNumberFormat="1" applyFont="1" applyFill="1" applyBorder="1" applyAlignment="1">
      <alignment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vertical="center" wrapText="1"/>
    </xf>
    <xf numFmtId="0" fontId="12" fillId="0" borderId="1" xfId="6" applyFont="1" applyFill="1" applyBorder="1" applyAlignment="1">
      <alignment horizontal="left" vertical="center" wrapText="1"/>
    </xf>
    <xf numFmtId="0" fontId="23" fillId="0" borderId="1" xfId="0" applyFont="1" applyFill="1" applyBorder="1" applyAlignment="1">
      <alignment horizontal="lef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3" fillId="0" borderId="6" xfId="0" applyFont="1" applyFill="1" applyBorder="1" applyAlignment="1">
      <alignment vertical="center" wrapText="1"/>
    </xf>
    <xf numFmtId="0" fontId="10" fillId="2" borderId="0" xfId="0" applyFont="1" applyFill="1" applyAlignment="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0" xfId="0" applyFont="1" applyFill="1" applyBorder="1" applyAlignment="1">
      <alignment horizontal="center" vertical="center" wrapText="1"/>
    </xf>
    <xf numFmtId="164" fontId="12" fillId="0" borderId="2" xfId="0" applyNumberFormat="1" applyFont="1" applyFill="1" applyBorder="1" applyAlignment="1">
      <alignment horizontal="center" vertical="center" wrapText="1"/>
    </xf>
    <xf numFmtId="164" fontId="12" fillId="0" borderId="1"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1" fontId="12" fillId="0" borderId="1" xfId="6" applyNumberFormat="1"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2"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1" applyFont="1" applyFill="1" applyBorder="1" applyAlignment="1">
      <alignment horizontal="center" vertical="center" wrapText="1"/>
    </xf>
    <xf numFmtId="0" fontId="12" fillId="0" borderId="1" xfId="12" applyFont="1" applyFill="1" applyBorder="1" applyAlignment="1">
      <alignment horizontal="left" vertical="center" wrapText="1"/>
    </xf>
    <xf numFmtId="0" fontId="13" fillId="0" borderId="1" xfId="0" applyFont="1" applyFill="1" applyBorder="1" applyAlignment="1">
      <alignment vertical="center" wrapText="1"/>
    </xf>
    <xf numFmtId="1" fontId="12" fillId="0" borderId="1" xfId="0" applyNumberFormat="1" applyFont="1" applyFill="1" applyBorder="1" applyAlignment="1">
      <alignment horizontal="center" vertical="center" wrapText="1"/>
    </xf>
    <xf numFmtId="0" fontId="13" fillId="0" borderId="1" xfId="1" applyFont="1" applyFill="1" applyBorder="1" applyAlignment="1">
      <alignment horizontal="center" vertical="center" wrapText="1"/>
    </xf>
    <xf numFmtId="1" fontId="13" fillId="0" borderId="1" xfId="3" applyNumberFormat="1" applyFont="1" applyFill="1" applyBorder="1" applyAlignment="1">
      <alignment horizontal="center" vertical="center" wrapText="1"/>
    </xf>
    <xf numFmtId="1" fontId="12" fillId="0" borderId="1" xfId="1" applyNumberFormat="1" applyFont="1" applyFill="1" applyBorder="1" applyAlignment="1">
      <alignment horizontal="center" vertical="center" wrapText="1"/>
    </xf>
    <xf numFmtId="1" fontId="13" fillId="0" borderId="1" xfId="0" applyNumberFormat="1" applyFont="1" applyFill="1" applyBorder="1" applyAlignment="1">
      <alignment horizontal="center" vertical="center" wrapText="1"/>
    </xf>
    <xf numFmtId="1" fontId="13" fillId="0" borderId="3"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shrinkToFit="1"/>
    </xf>
    <xf numFmtId="0" fontId="12" fillId="0" borderId="10" xfId="0" applyFont="1" applyFill="1" applyBorder="1" applyAlignment="1">
      <alignment horizontal="left" vertical="center" wrapText="1"/>
    </xf>
    <xf numFmtId="0" fontId="12" fillId="0" borderId="2" xfId="0" applyFont="1" applyFill="1" applyBorder="1" applyAlignment="1">
      <alignment vertical="center" wrapText="1"/>
    </xf>
    <xf numFmtId="0" fontId="12" fillId="0" borderId="3" xfId="0" applyFont="1" applyFill="1" applyBorder="1" applyAlignment="1">
      <alignment vertical="center" wrapText="1"/>
    </xf>
    <xf numFmtId="0" fontId="12" fillId="0" borderId="10" xfId="0" applyFont="1" applyFill="1" applyBorder="1" applyAlignment="1">
      <alignment vertical="center" wrapText="1"/>
    </xf>
    <xf numFmtId="0" fontId="13" fillId="0" borderId="0"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0" xfId="0" applyFont="1" applyFill="1" applyAlignment="1">
      <alignment horizontal="center" vertical="center" wrapText="1"/>
    </xf>
    <xf numFmtId="0" fontId="13" fillId="0" borderId="1" xfId="0" applyFont="1" applyFill="1" applyBorder="1" applyAlignment="1">
      <alignment vertical="center" wrapText="1"/>
    </xf>
    <xf numFmtId="0" fontId="24" fillId="0" borderId="0" xfId="0" applyFont="1" applyFill="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3"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 fontId="13" fillId="0" borderId="1"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 xfId="1" applyFont="1" applyFill="1" applyBorder="1" applyAlignment="1">
      <alignment vertical="center" wrapText="1"/>
    </xf>
    <xf numFmtId="1" fontId="13" fillId="0" borderId="1" xfId="1" applyNumberFormat="1" applyFont="1" applyFill="1" applyBorder="1" applyAlignment="1">
      <alignment vertical="center" wrapText="1"/>
    </xf>
    <xf numFmtId="0" fontId="12"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Alignment="1">
      <alignment horizontal="left" wrapText="1"/>
    </xf>
    <xf numFmtId="0" fontId="11" fillId="0" borderId="1" xfId="0" applyFont="1" applyFill="1" applyBorder="1" applyAlignment="1">
      <alignment horizontal="center" vertical="center" wrapText="1"/>
    </xf>
    <xf numFmtId="0" fontId="24" fillId="0" borderId="0" xfId="0" applyFont="1" applyFill="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17" fillId="2" borderId="10" xfId="0" applyFont="1" applyFill="1" applyBorder="1" applyAlignment="1">
      <alignment horizontal="center" vertical="center" wrapText="1"/>
    </xf>
    <xf numFmtId="0" fontId="11" fillId="2" borderId="0" xfId="0" applyFont="1" applyFill="1" applyAlignment="1">
      <alignment horizontal="center" vertical="center" wrapText="1"/>
    </xf>
    <xf numFmtId="0" fontId="13"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3" fillId="0" borderId="4"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2"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10" xfId="1" applyFont="1" applyFill="1" applyBorder="1" applyAlignment="1">
      <alignment horizontal="center" vertical="center" wrapText="1"/>
    </xf>
    <xf numFmtId="164" fontId="12" fillId="0" borderId="2" xfId="0" applyNumberFormat="1" applyFont="1" applyFill="1" applyBorder="1" applyAlignment="1">
      <alignment horizontal="center" vertical="center" wrapText="1"/>
    </xf>
    <xf numFmtId="164" fontId="12" fillId="0" borderId="10" xfId="0" applyNumberFormat="1" applyFont="1" applyFill="1" applyBorder="1" applyAlignment="1">
      <alignment horizontal="center" vertical="center" wrapText="1"/>
    </xf>
    <xf numFmtId="164"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1" fontId="13" fillId="0" borderId="1" xfId="0" applyNumberFormat="1" applyFont="1" applyFill="1" applyBorder="1" applyAlignment="1">
      <alignment horizontal="center" vertical="center" wrapText="1"/>
    </xf>
    <xf numFmtId="0" fontId="13" fillId="0" borderId="1" xfId="9"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2" fillId="0" borderId="2" xfId="1" applyFont="1" applyFill="1" applyBorder="1" applyAlignment="1">
      <alignment horizontal="center" vertical="center" wrapText="1"/>
    </xf>
    <xf numFmtId="0" fontId="12" fillId="0" borderId="3" xfId="1" applyFont="1" applyFill="1" applyBorder="1" applyAlignment="1">
      <alignment horizontal="center" vertical="center" wrapText="1"/>
    </xf>
    <xf numFmtId="0" fontId="12" fillId="0" borderId="10" xfId="1" applyFont="1" applyFill="1" applyBorder="1" applyAlignment="1">
      <alignment horizontal="center" vertical="center" wrapText="1"/>
    </xf>
    <xf numFmtId="1" fontId="12" fillId="0" borderId="1" xfId="6"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0" applyFont="1" applyFill="1" applyBorder="1" applyAlignment="1">
      <alignment horizontal="left" vertical="center" wrapText="1"/>
    </xf>
    <xf numFmtId="0" fontId="24" fillId="2" borderId="0" xfId="0" applyFont="1" applyFill="1" applyAlignment="1">
      <alignment horizontal="center" vertical="center" wrapText="1"/>
    </xf>
    <xf numFmtId="0" fontId="13" fillId="0" borderId="3" xfId="0" applyFont="1" applyFill="1" applyBorder="1" applyAlignment="1">
      <alignment horizontal="center" vertical="center" wrapText="1"/>
    </xf>
    <xf numFmtId="0" fontId="12" fillId="0" borderId="1" xfId="12" applyFont="1" applyFill="1" applyBorder="1" applyAlignment="1">
      <alignment horizontal="left" vertical="center" wrapText="1"/>
    </xf>
    <xf numFmtId="1" fontId="13" fillId="0" borderId="1" xfId="3" applyNumberFormat="1" applyFont="1" applyFill="1" applyBorder="1" applyAlignment="1">
      <alignment horizontal="center" vertical="center" wrapText="1"/>
    </xf>
    <xf numFmtId="0" fontId="13" fillId="0" borderId="1" xfId="1" applyFont="1" applyFill="1" applyBorder="1" applyAlignment="1">
      <alignment horizontal="center" vertical="center" wrapText="1"/>
    </xf>
    <xf numFmtId="1" fontId="12" fillId="0" borderId="1" xfId="1" applyNumberFormat="1" applyFont="1" applyFill="1" applyBorder="1" applyAlignment="1">
      <alignment horizontal="center" vertical="center" wrapText="1"/>
    </xf>
    <xf numFmtId="1" fontId="13" fillId="0" borderId="3" xfId="0" applyNumberFormat="1" applyFont="1" applyFill="1" applyBorder="1" applyAlignment="1">
      <alignment horizontal="center" vertical="center" wrapText="1"/>
    </xf>
    <xf numFmtId="1" fontId="13" fillId="0" borderId="10" xfId="0" applyNumberFormat="1"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0" fontId="12" fillId="0" borderId="1" xfId="1" applyFont="1" applyFill="1" applyBorder="1" applyAlignment="1">
      <alignment horizontal="center" vertical="center" wrapText="1" shrinkToFit="1"/>
    </xf>
    <xf numFmtId="0" fontId="12" fillId="0" borderId="1" xfId="0" applyFont="1" applyFill="1" applyBorder="1" applyAlignment="1">
      <alignment horizontal="center" vertical="center" wrapText="1" shrinkToFit="1"/>
    </xf>
    <xf numFmtId="0" fontId="12" fillId="0" borderId="3"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2" xfId="0" applyFont="1" applyFill="1" applyBorder="1" applyAlignment="1">
      <alignment vertical="center" wrapText="1"/>
    </xf>
    <xf numFmtId="0" fontId="12" fillId="0" borderId="3" xfId="0" applyFont="1" applyFill="1" applyBorder="1" applyAlignment="1">
      <alignment vertical="center" wrapText="1"/>
    </xf>
    <xf numFmtId="0" fontId="12" fillId="0" borderId="10" xfId="0" applyFont="1" applyFill="1" applyBorder="1" applyAlignment="1">
      <alignment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1" fontId="12" fillId="0" borderId="2" xfId="0" applyNumberFormat="1" applyFont="1" applyFill="1" applyBorder="1" applyAlignment="1">
      <alignment horizontal="center" vertical="center" wrapText="1"/>
    </xf>
    <xf numFmtId="1" fontId="12" fillId="0" borderId="3" xfId="0" applyNumberFormat="1" applyFont="1" applyFill="1" applyBorder="1" applyAlignment="1">
      <alignment horizontal="center" vertical="center" wrapText="1"/>
    </xf>
    <xf numFmtId="1" fontId="12" fillId="0" borderId="10"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 xfId="0" applyFont="1" applyFill="1" applyBorder="1" applyAlignment="1">
      <alignmen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cellXfs>
  <cellStyles count="26">
    <cellStyle name="Обычный" xfId="0" builtinId="0"/>
    <cellStyle name="Обычный 2" xfId="10"/>
    <cellStyle name="Обычный 2 2" xfId="15"/>
    <cellStyle name="Обычный 2 2 2 2" xfId="1"/>
    <cellStyle name="Обычный 2 2 2 2 2" xfId="3"/>
    <cellStyle name="Обычный 2 2 2 2 2 2" xfId="24"/>
    <cellStyle name="Обычный 2 2 2 2 2 2 2" xfId="5"/>
    <cellStyle name="Обычный 2 2 2 2 2 2 2 2" xfId="8"/>
    <cellStyle name="Обычный 2 2 2 2 2 2 2 3" xfId="25"/>
    <cellStyle name="Обычный 2 2 2 2 2 2 5" xfId="7"/>
    <cellStyle name="Обычный 2 2 2 2 3" xfId="2"/>
    <cellStyle name="Обычный 2 2 2 2 4" xfId="12"/>
    <cellStyle name="Обычный 2 2 2 2 5" xfId="20"/>
    <cellStyle name="Обычный 2 3" xfId="23"/>
    <cellStyle name="Обычный 2 4" xfId="14"/>
    <cellStyle name="Обычный 24" xfId="16"/>
    <cellStyle name="Обычный 3" xfId="9"/>
    <cellStyle name="Обычный 3 4" xfId="6"/>
    <cellStyle name="Обычный 4" xfId="17"/>
    <cellStyle name="Обычный 5" xfId="18"/>
    <cellStyle name="Обычный 6" xfId="19"/>
    <cellStyle name="Обычный 7" xfId="22"/>
    <cellStyle name="Обычный 8" xfId="4"/>
    <cellStyle name="Обычный 9" xfId="11"/>
    <cellStyle name="Обычный_Эртаки ва ўртаки" xfId="13"/>
    <cellStyle name="Процентный 3" xfId="21"/>
  </cellStyles>
  <dxfs count="19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view="pageBreakPreview" zoomScale="85" zoomScaleNormal="100" zoomScaleSheetLayoutView="85" workbookViewId="0">
      <selection activeCell="I19" sqref="I19"/>
    </sheetView>
  </sheetViews>
  <sheetFormatPr defaultRowHeight="15.75" x14ac:dyDescent="0.25"/>
  <cols>
    <col min="1" max="1" width="5.5703125" style="1" customWidth="1"/>
    <col min="2" max="2" width="18.28515625" style="1" customWidth="1"/>
    <col min="3" max="3" width="10" style="1" customWidth="1"/>
    <col min="4" max="4" width="10.5703125" style="1" customWidth="1"/>
    <col min="5" max="5" width="11.85546875" style="1" customWidth="1"/>
    <col min="6" max="6" width="11.140625" style="1" customWidth="1"/>
    <col min="7" max="8" width="11.42578125" style="1" customWidth="1"/>
    <col min="9" max="9" width="16.42578125" style="1" customWidth="1"/>
    <col min="10" max="11" width="11.140625" style="1" customWidth="1"/>
    <col min="12" max="12" width="12" style="1" customWidth="1"/>
    <col min="13" max="13" width="11.140625" style="1" customWidth="1"/>
    <col min="14" max="15" width="10.85546875" style="1" customWidth="1"/>
    <col min="16" max="16" width="16.7109375" style="1" customWidth="1"/>
    <col min="17" max="16384" width="9.140625" style="1"/>
  </cols>
  <sheetData>
    <row r="1" spans="1:16" ht="6.75" customHeight="1" x14ac:dyDescent="0.25"/>
    <row r="2" spans="1:16" ht="18.75" x14ac:dyDescent="0.25">
      <c r="A2" s="8"/>
      <c r="B2" s="8"/>
      <c r="C2" s="8"/>
      <c r="D2" s="8"/>
      <c r="E2" s="8"/>
      <c r="F2" s="8"/>
      <c r="G2" s="8"/>
      <c r="H2" s="8"/>
      <c r="I2" s="14"/>
      <c r="J2" s="8"/>
      <c r="L2" s="8"/>
      <c r="M2" s="8"/>
      <c r="N2" s="8"/>
      <c r="O2" s="14"/>
      <c r="P2" s="8"/>
    </row>
    <row r="3" spans="1:16" ht="72.75" customHeight="1" x14ac:dyDescent="0.25">
      <c r="A3" s="156" t="s">
        <v>28</v>
      </c>
      <c r="B3" s="156"/>
      <c r="C3" s="156"/>
      <c r="D3" s="156"/>
      <c r="E3" s="156"/>
      <c r="F3" s="156"/>
      <c r="G3" s="156"/>
      <c r="H3" s="156"/>
      <c r="I3" s="156"/>
      <c r="J3" s="156"/>
      <c r="K3" s="156"/>
      <c r="L3" s="156"/>
      <c r="M3" s="156"/>
      <c r="N3" s="156"/>
      <c r="O3" s="156"/>
      <c r="P3" s="156"/>
    </row>
    <row r="4" spans="1:16" ht="1.5" customHeight="1" x14ac:dyDescent="0.25"/>
    <row r="5" spans="1:16" s="2" customFormat="1" ht="40.5" customHeight="1" x14ac:dyDescent="0.25">
      <c r="A5" s="157" t="s">
        <v>0</v>
      </c>
      <c r="B5" s="157" t="s">
        <v>29</v>
      </c>
      <c r="C5" s="159" t="s">
        <v>3</v>
      </c>
      <c r="D5" s="160"/>
      <c r="E5" s="160"/>
      <c r="F5" s="160"/>
      <c r="G5" s="160"/>
      <c r="H5" s="160"/>
      <c r="I5" s="161"/>
      <c r="J5" s="159" t="s">
        <v>25</v>
      </c>
      <c r="K5" s="160"/>
      <c r="L5" s="160"/>
      <c r="M5" s="160"/>
      <c r="N5" s="160"/>
      <c r="O5" s="160"/>
      <c r="P5" s="161"/>
    </row>
    <row r="6" spans="1:16" s="2" customFormat="1" ht="16.5" customHeight="1" x14ac:dyDescent="0.25">
      <c r="A6" s="158"/>
      <c r="B6" s="158"/>
      <c r="C6" s="162" t="s">
        <v>24</v>
      </c>
      <c r="D6" s="162" t="s">
        <v>23</v>
      </c>
      <c r="E6" s="162" t="s">
        <v>19</v>
      </c>
      <c r="F6" s="157" t="s">
        <v>2</v>
      </c>
      <c r="G6" s="159" t="s">
        <v>27</v>
      </c>
      <c r="H6" s="160"/>
      <c r="I6" s="161"/>
      <c r="J6" s="162" t="s">
        <v>24</v>
      </c>
      <c r="K6" s="157" t="s">
        <v>23</v>
      </c>
      <c r="L6" s="157" t="s">
        <v>20</v>
      </c>
      <c r="M6" s="157" t="s">
        <v>2</v>
      </c>
      <c r="N6" s="159" t="s">
        <v>27</v>
      </c>
      <c r="O6" s="160"/>
      <c r="P6" s="161"/>
    </row>
    <row r="7" spans="1:16" s="2" customFormat="1" ht="90.75" customHeight="1" x14ac:dyDescent="0.25">
      <c r="A7" s="158"/>
      <c r="B7" s="158"/>
      <c r="C7" s="162"/>
      <c r="D7" s="162"/>
      <c r="E7" s="162"/>
      <c r="F7" s="158"/>
      <c r="G7" s="7" t="s">
        <v>26</v>
      </c>
      <c r="H7" s="7" t="s">
        <v>21</v>
      </c>
      <c r="I7" s="16" t="s">
        <v>30</v>
      </c>
      <c r="J7" s="162"/>
      <c r="K7" s="158"/>
      <c r="L7" s="158"/>
      <c r="M7" s="158"/>
      <c r="N7" s="7" t="s">
        <v>26</v>
      </c>
      <c r="O7" s="16" t="s">
        <v>21</v>
      </c>
      <c r="P7" s="16" t="s">
        <v>30</v>
      </c>
    </row>
    <row r="8" spans="1:16" ht="30.75" customHeight="1" x14ac:dyDescent="0.25">
      <c r="A8" s="5">
        <v>1</v>
      </c>
      <c r="B8" s="9" t="s">
        <v>5</v>
      </c>
      <c r="C8" s="5">
        <v>13</v>
      </c>
      <c r="D8" s="5">
        <v>57</v>
      </c>
      <c r="E8" s="5">
        <f>+F8</f>
        <v>166</v>
      </c>
      <c r="F8" s="5">
        <f>+G8+H8+I8</f>
        <v>166</v>
      </c>
      <c r="G8" s="5">
        <v>149</v>
      </c>
      <c r="H8" s="5">
        <v>17</v>
      </c>
      <c r="I8" s="5"/>
      <c r="J8" s="5">
        <v>13</v>
      </c>
      <c r="K8" s="5">
        <v>49</v>
      </c>
      <c r="L8" s="5">
        <v>142</v>
      </c>
      <c r="M8" s="5">
        <v>142</v>
      </c>
      <c r="N8" s="5">
        <v>137</v>
      </c>
      <c r="O8" s="5">
        <v>5</v>
      </c>
      <c r="P8" s="5"/>
    </row>
    <row r="9" spans="1:16" ht="22.5" customHeight="1" x14ac:dyDescent="0.25">
      <c r="A9" s="5">
        <v>2</v>
      </c>
      <c r="B9" s="12" t="s">
        <v>6</v>
      </c>
      <c r="C9" s="10">
        <v>10</v>
      </c>
      <c r="D9" s="5">
        <v>41</v>
      </c>
      <c r="E9" s="5">
        <f t="shared" ref="E9:E20" si="0">+F9</f>
        <v>43</v>
      </c>
      <c r="F9" s="5">
        <f t="shared" ref="F9:F20" si="1">+G9+H9+I9</f>
        <v>43</v>
      </c>
      <c r="G9" s="5"/>
      <c r="H9" s="5">
        <v>43</v>
      </c>
      <c r="I9" s="5"/>
      <c r="J9" s="5">
        <v>9</v>
      </c>
      <c r="K9" s="5">
        <v>15</v>
      </c>
      <c r="L9" s="5">
        <v>16</v>
      </c>
      <c r="M9" s="5">
        <v>16</v>
      </c>
      <c r="N9" s="5"/>
      <c r="O9" s="5">
        <v>16</v>
      </c>
      <c r="P9" s="5"/>
    </row>
    <row r="10" spans="1:16" ht="22.5" customHeight="1" x14ac:dyDescent="0.25">
      <c r="A10" s="5">
        <v>3</v>
      </c>
      <c r="B10" s="13" t="s">
        <v>7</v>
      </c>
      <c r="C10" s="11"/>
      <c r="D10" s="5"/>
      <c r="E10" s="5"/>
      <c r="F10" s="5"/>
      <c r="G10" s="5"/>
      <c r="H10" s="5"/>
      <c r="I10" s="5"/>
      <c r="J10" s="11">
        <v>10</v>
      </c>
      <c r="K10" s="5">
        <v>102</v>
      </c>
      <c r="L10" s="5">
        <v>162</v>
      </c>
      <c r="M10" s="5">
        <v>162</v>
      </c>
      <c r="N10" s="5">
        <v>1</v>
      </c>
      <c r="O10" s="5">
        <v>161</v>
      </c>
      <c r="P10" s="5"/>
    </row>
    <row r="11" spans="1:16" ht="22.5" customHeight="1" x14ac:dyDescent="0.25">
      <c r="A11" s="5">
        <v>4</v>
      </c>
      <c r="B11" s="13" t="s">
        <v>8</v>
      </c>
      <c r="C11" s="11">
        <v>4</v>
      </c>
      <c r="D11" s="5">
        <v>23</v>
      </c>
      <c r="E11" s="5">
        <f t="shared" si="0"/>
        <v>44</v>
      </c>
      <c r="F11" s="5">
        <f t="shared" si="1"/>
        <v>44</v>
      </c>
      <c r="G11" s="5">
        <v>14</v>
      </c>
      <c r="H11" s="5">
        <v>30</v>
      </c>
      <c r="I11" s="5"/>
      <c r="J11" s="5">
        <v>6</v>
      </c>
      <c r="K11" s="5">
        <v>31</v>
      </c>
      <c r="L11" s="5">
        <v>94</v>
      </c>
      <c r="M11" s="5">
        <v>94</v>
      </c>
      <c r="N11" s="5">
        <v>58</v>
      </c>
      <c r="O11" s="5">
        <v>36</v>
      </c>
      <c r="P11" s="5"/>
    </row>
    <row r="12" spans="1:16" ht="22.5" customHeight="1" x14ac:dyDescent="0.25">
      <c r="A12" s="5">
        <v>5</v>
      </c>
      <c r="B12" s="13" t="s">
        <v>9</v>
      </c>
      <c r="C12" s="11">
        <v>7</v>
      </c>
      <c r="D12" s="5">
        <v>52</v>
      </c>
      <c r="E12" s="5">
        <f t="shared" si="0"/>
        <v>81</v>
      </c>
      <c r="F12" s="5">
        <f t="shared" si="1"/>
        <v>81</v>
      </c>
      <c r="G12" s="5"/>
      <c r="H12" s="5">
        <v>81</v>
      </c>
      <c r="I12" s="5"/>
      <c r="J12" s="5">
        <v>9</v>
      </c>
      <c r="K12" s="5">
        <v>54</v>
      </c>
      <c r="L12" s="5">
        <v>70</v>
      </c>
      <c r="M12" s="5">
        <v>70</v>
      </c>
      <c r="N12" s="5"/>
      <c r="O12" s="5">
        <v>70</v>
      </c>
      <c r="P12" s="5"/>
    </row>
    <row r="13" spans="1:16" ht="22.5" customHeight="1" x14ac:dyDescent="0.25">
      <c r="A13" s="5">
        <v>6</v>
      </c>
      <c r="B13" s="12" t="s">
        <v>10</v>
      </c>
      <c r="C13" s="10">
        <v>6</v>
      </c>
      <c r="D13" s="5">
        <v>38</v>
      </c>
      <c r="E13" s="5">
        <f t="shared" si="0"/>
        <v>64</v>
      </c>
      <c r="F13" s="5">
        <f t="shared" si="1"/>
        <v>64</v>
      </c>
      <c r="G13" s="5"/>
      <c r="H13" s="5">
        <v>64</v>
      </c>
      <c r="I13" s="5"/>
      <c r="J13" s="5">
        <v>6</v>
      </c>
      <c r="K13" s="5">
        <v>44</v>
      </c>
      <c r="L13" s="5">
        <f>+M13</f>
        <v>88</v>
      </c>
      <c r="M13" s="5">
        <f>+N13+O13</f>
        <v>88</v>
      </c>
      <c r="N13" s="5">
        <v>1</v>
      </c>
      <c r="O13" s="5">
        <v>87</v>
      </c>
      <c r="P13" s="5"/>
    </row>
    <row r="14" spans="1:16" ht="22.5" customHeight="1" x14ac:dyDescent="0.25">
      <c r="A14" s="5">
        <v>7</v>
      </c>
      <c r="B14" s="12" t="s">
        <v>11</v>
      </c>
      <c r="C14" s="10">
        <v>11</v>
      </c>
      <c r="D14" s="5">
        <v>41</v>
      </c>
      <c r="E14" s="5">
        <f t="shared" si="0"/>
        <v>42</v>
      </c>
      <c r="F14" s="5">
        <f t="shared" si="1"/>
        <v>42</v>
      </c>
      <c r="G14" s="5"/>
      <c r="H14" s="5">
        <v>42</v>
      </c>
      <c r="I14" s="5"/>
      <c r="J14" s="5">
        <v>4</v>
      </c>
      <c r="K14" s="5">
        <v>9</v>
      </c>
      <c r="L14" s="5">
        <v>9</v>
      </c>
      <c r="M14" s="5">
        <v>9</v>
      </c>
      <c r="N14" s="5"/>
      <c r="O14" s="5">
        <v>9</v>
      </c>
      <c r="P14" s="5"/>
    </row>
    <row r="15" spans="1:16" ht="22.5" customHeight="1" x14ac:dyDescent="0.25">
      <c r="A15" s="5">
        <v>8</v>
      </c>
      <c r="B15" s="12" t="s">
        <v>12</v>
      </c>
      <c r="C15" s="10">
        <v>6</v>
      </c>
      <c r="D15" s="5">
        <v>24</v>
      </c>
      <c r="E15" s="5">
        <f t="shared" si="0"/>
        <v>39</v>
      </c>
      <c r="F15" s="5">
        <f t="shared" si="1"/>
        <v>39</v>
      </c>
      <c r="G15" s="5">
        <v>2</v>
      </c>
      <c r="H15" s="5">
        <v>37</v>
      </c>
      <c r="I15" s="5"/>
      <c r="J15" s="5">
        <v>11</v>
      </c>
      <c r="K15" s="5">
        <v>62</v>
      </c>
      <c r="L15" s="5">
        <v>78</v>
      </c>
      <c r="M15" s="5">
        <v>78</v>
      </c>
      <c r="N15" s="5">
        <v>2</v>
      </c>
      <c r="O15" s="5">
        <v>76</v>
      </c>
      <c r="P15" s="5"/>
    </row>
    <row r="16" spans="1:16" ht="22.5" customHeight="1" x14ac:dyDescent="0.25">
      <c r="A16" s="5">
        <v>9</v>
      </c>
      <c r="B16" s="12" t="s">
        <v>13</v>
      </c>
      <c r="C16" s="10">
        <v>9</v>
      </c>
      <c r="D16" s="5">
        <v>28</v>
      </c>
      <c r="E16" s="5">
        <f t="shared" si="0"/>
        <v>30</v>
      </c>
      <c r="F16" s="5">
        <f t="shared" si="1"/>
        <v>30</v>
      </c>
      <c r="G16" s="5"/>
      <c r="H16" s="5">
        <v>30</v>
      </c>
      <c r="I16" s="5"/>
      <c r="J16" s="5">
        <v>8</v>
      </c>
      <c r="K16" s="5">
        <v>18</v>
      </c>
      <c r="L16" s="5">
        <v>25</v>
      </c>
      <c r="M16" s="5">
        <v>25</v>
      </c>
      <c r="N16" s="5">
        <v>4</v>
      </c>
      <c r="O16" s="5">
        <v>21</v>
      </c>
      <c r="P16" s="5"/>
    </row>
    <row r="17" spans="1:16" ht="22.5" customHeight="1" x14ac:dyDescent="0.25">
      <c r="A17" s="5">
        <v>10</v>
      </c>
      <c r="B17" s="12" t="s">
        <v>14</v>
      </c>
      <c r="C17" s="10">
        <v>3</v>
      </c>
      <c r="D17" s="5">
        <v>22</v>
      </c>
      <c r="E17" s="5">
        <f t="shared" si="0"/>
        <v>38</v>
      </c>
      <c r="F17" s="5">
        <f t="shared" si="1"/>
        <v>38</v>
      </c>
      <c r="G17" s="5">
        <v>1</v>
      </c>
      <c r="H17" s="5">
        <v>37</v>
      </c>
      <c r="I17" s="5"/>
      <c r="J17" s="5">
        <v>3</v>
      </c>
      <c r="K17" s="5">
        <v>10</v>
      </c>
      <c r="L17" s="5">
        <v>12</v>
      </c>
      <c r="M17" s="5">
        <v>12</v>
      </c>
      <c r="N17" s="5"/>
      <c r="O17" s="5">
        <v>12</v>
      </c>
      <c r="P17" s="5"/>
    </row>
    <row r="18" spans="1:16" ht="22.5" customHeight="1" x14ac:dyDescent="0.25">
      <c r="A18" s="5">
        <v>11</v>
      </c>
      <c r="B18" s="12" t="s">
        <v>18</v>
      </c>
      <c r="C18" s="10">
        <v>8</v>
      </c>
      <c r="D18" s="5">
        <v>19</v>
      </c>
      <c r="E18" s="5">
        <v>21</v>
      </c>
      <c r="F18" s="5">
        <v>21</v>
      </c>
      <c r="G18" s="5"/>
      <c r="H18" s="5">
        <v>18</v>
      </c>
      <c r="I18" s="5">
        <v>3</v>
      </c>
      <c r="J18" s="5">
        <v>6</v>
      </c>
      <c r="K18" s="5">
        <v>12</v>
      </c>
      <c r="L18" s="5">
        <v>14</v>
      </c>
      <c r="M18" s="5">
        <v>14</v>
      </c>
      <c r="N18" s="5"/>
      <c r="O18" s="5">
        <v>10</v>
      </c>
      <c r="P18" s="5">
        <v>4</v>
      </c>
    </row>
    <row r="19" spans="1:16" ht="22.5" customHeight="1" x14ac:dyDescent="0.25">
      <c r="A19" s="5">
        <v>12</v>
      </c>
      <c r="B19" s="12" t="s">
        <v>15</v>
      </c>
      <c r="C19" s="10">
        <v>16</v>
      </c>
      <c r="D19" s="5">
        <v>62</v>
      </c>
      <c r="E19" s="5">
        <f t="shared" si="0"/>
        <v>65</v>
      </c>
      <c r="F19" s="5">
        <f t="shared" si="1"/>
        <v>65</v>
      </c>
      <c r="G19" s="5"/>
      <c r="H19" s="5">
        <v>65</v>
      </c>
      <c r="I19" s="5"/>
      <c r="J19" s="5">
        <v>13</v>
      </c>
      <c r="K19" s="5">
        <v>41</v>
      </c>
      <c r="L19" s="5">
        <v>41</v>
      </c>
      <c r="M19" s="5">
        <v>41</v>
      </c>
      <c r="N19" s="5"/>
      <c r="O19" s="5">
        <v>41</v>
      </c>
      <c r="P19" s="5"/>
    </row>
    <row r="20" spans="1:16" ht="22.5" customHeight="1" x14ac:dyDescent="0.25">
      <c r="A20" s="5">
        <v>13</v>
      </c>
      <c r="B20" s="12" t="s">
        <v>16</v>
      </c>
      <c r="C20" s="10">
        <v>6</v>
      </c>
      <c r="D20" s="5">
        <v>22</v>
      </c>
      <c r="E20" s="5">
        <f t="shared" si="0"/>
        <v>27</v>
      </c>
      <c r="F20" s="5">
        <f t="shared" si="1"/>
        <v>27</v>
      </c>
      <c r="G20" s="5"/>
      <c r="H20" s="5">
        <v>27</v>
      </c>
      <c r="I20" s="5"/>
      <c r="J20" s="5">
        <v>7</v>
      </c>
      <c r="K20" s="5">
        <v>27</v>
      </c>
      <c r="L20" s="5">
        <v>37</v>
      </c>
      <c r="M20" s="5">
        <v>37</v>
      </c>
      <c r="N20" s="5"/>
      <c r="O20" s="5">
        <v>37</v>
      </c>
      <c r="P20" s="5"/>
    </row>
    <row r="21" spans="1:16" ht="22.5" customHeight="1" x14ac:dyDescent="0.25">
      <c r="A21" s="5">
        <v>14</v>
      </c>
      <c r="B21" s="12" t="s">
        <v>17</v>
      </c>
      <c r="C21" s="10"/>
      <c r="D21" s="5"/>
      <c r="E21" s="5"/>
      <c r="F21" s="5"/>
      <c r="G21" s="5"/>
      <c r="H21" s="5"/>
      <c r="I21" s="5"/>
      <c r="J21" s="5">
        <v>2</v>
      </c>
      <c r="K21" s="5">
        <v>3</v>
      </c>
      <c r="L21" s="5">
        <v>3</v>
      </c>
      <c r="M21" s="5">
        <v>3</v>
      </c>
      <c r="N21" s="5"/>
      <c r="O21" s="5">
        <v>3</v>
      </c>
      <c r="P21" s="5"/>
    </row>
    <row r="22" spans="1:16" s="2" customFormat="1" ht="18" customHeight="1" x14ac:dyDescent="0.25">
      <c r="A22" s="159" t="s">
        <v>4</v>
      </c>
      <c r="B22" s="161"/>
      <c r="C22" s="6">
        <f>SUM(C8:C21)</f>
        <v>99</v>
      </c>
      <c r="D22" s="6">
        <f t="shared" ref="D22:P22" si="2">SUM(D8:D21)</f>
        <v>429</v>
      </c>
      <c r="E22" s="6">
        <f t="shared" si="2"/>
        <v>660</v>
      </c>
      <c r="F22" s="6">
        <f t="shared" si="2"/>
        <v>660</v>
      </c>
      <c r="G22" s="6">
        <f t="shared" si="2"/>
        <v>166</v>
      </c>
      <c r="H22" s="6">
        <f t="shared" si="2"/>
        <v>491</v>
      </c>
      <c r="I22" s="15">
        <f t="shared" si="2"/>
        <v>3</v>
      </c>
      <c r="J22" s="6">
        <f t="shared" si="2"/>
        <v>107</v>
      </c>
      <c r="K22" s="6">
        <f t="shared" si="2"/>
        <v>477</v>
      </c>
      <c r="L22" s="6">
        <f t="shared" si="2"/>
        <v>791</v>
      </c>
      <c r="M22" s="6">
        <f t="shared" si="2"/>
        <v>791</v>
      </c>
      <c r="N22" s="6">
        <f t="shared" si="2"/>
        <v>203</v>
      </c>
      <c r="O22" s="15">
        <f t="shared" si="2"/>
        <v>584</v>
      </c>
      <c r="P22" s="15">
        <f t="shared" si="2"/>
        <v>4</v>
      </c>
    </row>
    <row r="23" spans="1:16" ht="14.25" customHeight="1" x14ac:dyDescent="0.25"/>
    <row r="24" spans="1:16" s="8" customFormat="1" ht="36.75" customHeight="1" x14ac:dyDescent="0.3">
      <c r="B24" s="163"/>
      <c r="C24" s="163"/>
      <c r="D24" s="163"/>
      <c r="E24" s="163"/>
      <c r="F24" s="163"/>
      <c r="I24" s="14"/>
      <c r="L24" s="3"/>
      <c r="M24" s="163"/>
      <c r="N24" s="163"/>
      <c r="O24" s="17"/>
    </row>
    <row r="25" spans="1:16" s="8" customFormat="1" ht="10.5" customHeight="1" x14ac:dyDescent="0.25">
      <c r="I25" s="14"/>
      <c r="M25" s="4"/>
      <c r="N25" s="4"/>
      <c r="O25" s="4"/>
    </row>
    <row r="26" spans="1:16" s="8" customFormat="1" ht="36" customHeight="1" x14ac:dyDescent="0.3">
      <c r="B26" s="163"/>
      <c r="C26" s="163"/>
      <c r="D26" s="163"/>
      <c r="E26" s="163"/>
      <c r="F26" s="163"/>
      <c r="I26" s="14"/>
      <c r="L26" s="3"/>
      <c r="M26" s="163"/>
      <c r="N26" s="163"/>
      <c r="O26" s="17"/>
    </row>
    <row r="27" spans="1:16" s="8" customFormat="1" ht="11.25" customHeight="1" x14ac:dyDescent="0.25">
      <c r="I27" s="14"/>
      <c r="M27" s="4"/>
      <c r="N27" s="4"/>
      <c r="O27" s="4"/>
    </row>
    <row r="28" spans="1:16" s="8" customFormat="1" ht="37.5" customHeight="1" x14ac:dyDescent="0.3">
      <c r="B28" s="163"/>
      <c r="C28" s="163"/>
      <c r="D28" s="163"/>
      <c r="E28" s="163"/>
      <c r="F28" s="163"/>
      <c r="I28" s="14"/>
      <c r="L28" s="3"/>
      <c r="M28" s="163"/>
      <c r="N28" s="163"/>
      <c r="O28" s="17"/>
    </row>
  </sheetData>
  <mergeCells count="22">
    <mergeCell ref="B28:F28"/>
    <mergeCell ref="M28:N28"/>
    <mergeCell ref="G6:I6"/>
    <mergeCell ref="C5:I5"/>
    <mergeCell ref="M6:M7"/>
    <mergeCell ref="N6:P6"/>
    <mergeCell ref="B24:F24"/>
    <mergeCell ref="M24:N24"/>
    <mergeCell ref="B26:F26"/>
    <mergeCell ref="M26:N26"/>
    <mergeCell ref="A22:B22"/>
    <mergeCell ref="A3:P3"/>
    <mergeCell ref="A5:A7"/>
    <mergeCell ref="B5:B7"/>
    <mergeCell ref="J5:P5"/>
    <mergeCell ref="C6:C7"/>
    <mergeCell ref="D6:D7"/>
    <mergeCell ref="E6:E7"/>
    <mergeCell ref="F6:F7"/>
    <mergeCell ref="J6:J7"/>
    <mergeCell ref="K6:K7"/>
    <mergeCell ref="L6:L7"/>
  </mergeCells>
  <pageMargins left="0.43307086614173229" right="0.27559055118110237" top="0.19685039370078741" bottom="0.19685039370078741" header="0.19685039370078741" footer="0.19685039370078741"/>
  <pageSetup paperSize="9"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4"/>
  <sheetViews>
    <sheetView showZeros="0" view="pageBreakPreview" topLeftCell="A154" zoomScale="85" zoomScaleNormal="70" zoomScaleSheetLayoutView="85" workbookViewId="0">
      <selection activeCell="H214" sqref="H214"/>
    </sheetView>
  </sheetViews>
  <sheetFormatPr defaultRowHeight="15.75" x14ac:dyDescent="0.25"/>
  <cols>
    <col min="1" max="1" width="5.5703125" style="55" customWidth="1"/>
    <col min="2" max="2" width="16.28515625" style="55" customWidth="1"/>
    <col min="3" max="4" width="14.5703125" style="55" customWidth="1"/>
    <col min="5" max="5" width="12.28515625" style="55" customWidth="1"/>
    <col min="6" max="7" width="16" style="55" customWidth="1"/>
    <col min="8" max="8" width="23.28515625" style="55" customWidth="1"/>
    <col min="9" max="10" width="14.5703125" style="55" customWidth="1"/>
    <col min="11" max="11" width="12.7109375" style="55" customWidth="1"/>
    <col min="12" max="13" width="16" style="55" customWidth="1"/>
    <col min="14" max="14" width="23.28515625" style="55" customWidth="1"/>
    <col min="15" max="15" width="11.28515625" style="55" bestFit="1" customWidth="1"/>
    <col min="16" max="16384" width="9.140625" style="55"/>
  </cols>
  <sheetData>
    <row r="1" spans="1:14" ht="6.75" customHeight="1" x14ac:dyDescent="0.25"/>
    <row r="2" spans="1:14" ht="70.5" customHeight="1" x14ac:dyDescent="0.25">
      <c r="A2" s="186" t="s">
        <v>2169</v>
      </c>
      <c r="B2" s="186"/>
      <c r="C2" s="186"/>
      <c r="D2" s="186"/>
      <c r="E2" s="186"/>
      <c r="F2" s="186"/>
      <c r="G2" s="186"/>
      <c r="H2" s="186"/>
      <c r="I2" s="186"/>
      <c r="J2" s="186"/>
      <c r="K2" s="186"/>
      <c r="L2" s="186"/>
      <c r="M2" s="186"/>
      <c r="N2" s="186"/>
    </row>
    <row r="3" spans="1:14" ht="18.75" x14ac:dyDescent="0.25">
      <c r="J3" s="61"/>
      <c r="K3" s="61"/>
      <c r="L3" s="61"/>
      <c r="M3" s="61"/>
    </row>
    <row r="4" spans="1:14" s="105" customFormat="1" ht="20.25" x14ac:dyDescent="0.25">
      <c r="A4" s="165" t="s">
        <v>2170</v>
      </c>
      <c r="B4" s="165"/>
      <c r="C4" s="165"/>
      <c r="D4" s="165"/>
      <c r="E4" s="165"/>
      <c r="F4" s="165"/>
      <c r="G4" s="165"/>
      <c r="H4" s="165"/>
      <c r="I4" s="165"/>
      <c r="J4" s="165"/>
      <c r="K4" s="165"/>
      <c r="L4" s="165"/>
      <c r="M4" s="165"/>
      <c r="N4" s="165"/>
    </row>
    <row r="5" spans="1:14" s="63" customFormat="1" ht="45" customHeight="1" x14ac:dyDescent="0.25">
      <c r="A5" s="176" t="s">
        <v>0</v>
      </c>
      <c r="B5" s="176" t="s">
        <v>1</v>
      </c>
      <c r="C5" s="168" t="s">
        <v>3</v>
      </c>
      <c r="D5" s="169"/>
      <c r="E5" s="169"/>
      <c r="F5" s="169"/>
      <c r="G5" s="169"/>
      <c r="H5" s="170"/>
      <c r="I5" s="168" t="s">
        <v>47</v>
      </c>
      <c r="J5" s="169"/>
      <c r="K5" s="169"/>
      <c r="L5" s="169"/>
      <c r="M5" s="169"/>
      <c r="N5" s="170"/>
    </row>
    <row r="6" spans="1:14" s="63" customFormat="1" ht="23.25" customHeight="1" x14ac:dyDescent="0.25">
      <c r="A6" s="176"/>
      <c r="B6" s="176"/>
      <c r="C6" s="176" t="s">
        <v>32</v>
      </c>
      <c r="D6" s="176" t="s">
        <v>33</v>
      </c>
      <c r="E6" s="176" t="s">
        <v>2</v>
      </c>
      <c r="F6" s="168" t="s">
        <v>27</v>
      </c>
      <c r="G6" s="169"/>
      <c r="H6" s="170"/>
      <c r="I6" s="176" t="s">
        <v>32</v>
      </c>
      <c r="J6" s="176" t="s">
        <v>33</v>
      </c>
      <c r="K6" s="176" t="s">
        <v>2</v>
      </c>
      <c r="L6" s="168" t="s">
        <v>27</v>
      </c>
      <c r="M6" s="169"/>
      <c r="N6" s="170"/>
    </row>
    <row r="7" spans="1:14" s="63" customFormat="1" ht="90" customHeight="1" x14ac:dyDescent="0.25">
      <c r="A7" s="176"/>
      <c r="B7" s="176"/>
      <c r="C7" s="176"/>
      <c r="D7" s="176"/>
      <c r="E7" s="176"/>
      <c r="F7" s="56" t="s">
        <v>826</v>
      </c>
      <c r="G7" s="56" t="s">
        <v>827</v>
      </c>
      <c r="H7" s="60" t="s">
        <v>1727</v>
      </c>
      <c r="I7" s="176"/>
      <c r="J7" s="176"/>
      <c r="K7" s="176"/>
      <c r="L7" s="56" t="s">
        <v>826</v>
      </c>
      <c r="M7" s="56" t="s">
        <v>827</v>
      </c>
      <c r="N7" s="60" t="s">
        <v>1727</v>
      </c>
    </row>
    <row r="8" spans="1:14" ht="23.25" customHeight="1" x14ac:dyDescent="0.25">
      <c r="A8" s="64">
        <v>1</v>
      </c>
      <c r="B8" s="65" t="s">
        <v>34</v>
      </c>
      <c r="C8" s="54">
        <v>7</v>
      </c>
      <c r="D8" s="54">
        <v>11</v>
      </c>
      <c r="E8" s="54">
        <v>11</v>
      </c>
      <c r="F8" s="54">
        <v>4</v>
      </c>
      <c r="G8" s="54">
        <v>7</v>
      </c>
      <c r="H8" s="54"/>
      <c r="I8" s="54">
        <v>3</v>
      </c>
      <c r="J8" s="54">
        <v>5</v>
      </c>
      <c r="K8" s="54">
        <v>5</v>
      </c>
      <c r="L8" s="54">
        <v>4</v>
      </c>
      <c r="M8" s="54">
        <v>1</v>
      </c>
      <c r="N8" s="58"/>
    </row>
    <row r="9" spans="1:14" ht="23.25" customHeight="1" x14ac:dyDescent="0.25">
      <c r="A9" s="64">
        <v>2</v>
      </c>
      <c r="B9" s="65" t="s">
        <v>35</v>
      </c>
      <c r="C9" s="54">
        <v>11</v>
      </c>
      <c r="D9" s="54">
        <v>14</v>
      </c>
      <c r="E9" s="54">
        <v>14</v>
      </c>
      <c r="F9" s="54">
        <v>12</v>
      </c>
      <c r="G9" s="54">
        <v>2</v>
      </c>
      <c r="H9" s="54"/>
      <c r="I9" s="54">
        <v>11</v>
      </c>
      <c r="J9" s="54">
        <v>13</v>
      </c>
      <c r="K9" s="54">
        <v>13</v>
      </c>
      <c r="L9" s="54">
        <v>12</v>
      </c>
      <c r="M9" s="54">
        <v>1</v>
      </c>
      <c r="N9" s="58"/>
    </row>
    <row r="10" spans="1:14" ht="23.25" customHeight="1" x14ac:dyDescent="0.25">
      <c r="A10" s="64">
        <v>3</v>
      </c>
      <c r="B10" s="65" t="s">
        <v>36</v>
      </c>
      <c r="C10" s="54">
        <v>4</v>
      </c>
      <c r="D10" s="54">
        <v>20</v>
      </c>
      <c r="E10" s="54">
        <v>20</v>
      </c>
      <c r="F10" s="54">
        <v>15</v>
      </c>
      <c r="G10" s="54">
        <v>5</v>
      </c>
      <c r="H10" s="54"/>
      <c r="I10" s="54">
        <v>2</v>
      </c>
      <c r="J10" s="54">
        <v>9</v>
      </c>
      <c r="K10" s="54">
        <v>9</v>
      </c>
      <c r="L10" s="54">
        <v>8</v>
      </c>
      <c r="M10" s="54">
        <v>1</v>
      </c>
      <c r="N10" s="58"/>
    </row>
    <row r="11" spans="1:14" ht="23.25" customHeight="1" x14ac:dyDescent="0.25">
      <c r="A11" s="64">
        <v>4</v>
      </c>
      <c r="B11" s="65" t="s">
        <v>37</v>
      </c>
      <c r="C11" s="54">
        <v>8</v>
      </c>
      <c r="D11" s="54">
        <v>11</v>
      </c>
      <c r="E11" s="54">
        <v>11</v>
      </c>
      <c r="F11" s="54">
        <v>11</v>
      </c>
      <c r="G11" s="54">
        <v>0</v>
      </c>
      <c r="H11" s="54"/>
      <c r="I11" s="54">
        <v>8</v>
      </c>
      <c r="J11" s="54">
        <v>11</v>
      </c>
      <c r="K11" s="54">
        <v>11</v>
      </c>
      <c r="L11" s="54">
        <v>11</v>
      </c>
      <c r="M11" s="54"/>
      <c r="N11" s="58"/>
    </row>
    <row r="12" spans="1:14" ht="23.25" customHeight="1" x14ac:dyDescent="0.25">
      <c r="A12" s="64">
        <v>5</v>
      </c>
      <c r="B12" s="65" t="s">
        <v>38</v>
      </c>
      <c r="C12" s="54">
        <v>2</v>
      </c>
      <c r="D12" s="54">
        <v>15</v>
      </c>
      <c r="E12" s="54">
        <v>15</v>
      </c>
      <c r="F12" s="54">
        <v>15</v>
      </c>
      <c r="G12" s="54">
        <v>0</v>
      </c>
      <c r="H12" s="54"/>
      <c r="I12" s="54">
        <v>2</v>
      </c>
      <c r="J12" s="54">
        <v>15</v>
      </c>
      <c r="K12" s="54">
        <v>15</v>
      </c>
      <c r="L12" s="54">
        <v>15</v>
      </c>
      <c r="M12" s="54"/>
      <c r="N12" s="58"/>
    </row>
    <row r="13" spans="1:14" ht="23.25" customHeight="1" x14ac:dyDescent="0.25">
      <c r="A13" s="64">
        <v>6</v>
      </c>
      <c r="B13" s="65" t="s">
        <v>39</v>
      </c>
      <c r="C13" s="54">
        <v>1</v>
      </c>
      <c r="D13" s="54">
        <v>22</v>
      </c>
      <c r="E13" s="54">
        <v>22</v>
      </c>
      <c r="F13" s="54">
        <v>22</v>
      </c>
      <c r="G13" s="54">
        <v>0</v>
      </c>
      <c r="H13" s="54"/>
      <c r="I13" s="54">
        <v>1</v>
      </c>
      <c r="J13" s="54">
        <v>22</v>
      </c>
      <c r="K13" s="54">
        <v>22</v>
      </c>
      <c r="L13" s="54">
        <v>22</v>
      </c>
      <c r="M13" s="54"/>
      <c r="N13" s="58"/>
    </row>
    <row r="14" spans="1:14" ht="23.25" customHeight="1" x14ac:dyDescent="0.25">
      <c r="A14" s="64">
        <v>7</v>
      </c>
      <c r="B14" s="65" t="s">
        <v>40</v>
      </c>
      <c r="C14" s="54">
        <v>4</v>
      </c>
      <c r="D14" s="54">
        <v>5</v>
      </c>
      <c r="E14" s="54">
        <v>5</v>
      </c>
      <c r="F14" s="54">
        <v>5</v>
      </c>
      <c r="G14" s="54">
        <v>0</v>
      </c>
      <c r="H14" s="54"/>
      <c r="I14" s="54">
        <v>3</v>
      </c>
      <c r="J14" s="54">
        <v>4</v>
      </c>
      <c r="K14" s="54">
        <v>4</v>
      </c>
      <c r="L14" s="54">
        <v>4</v>
      </c>
      <c r="M14" s="54"/>
      <c r="N14" s="58"/>
    </row>
    <row r="15" spans="1:14" ht="23.25" customHeight="1" x14ac:dyDescent="0.25">
      <c r="A15" s="64">
        <v>8</v>
      </c>
      <c r="B15" s="65" t="s">
        <v>41</v>
      </c>
      <c r="C15" s="54">
        <v>6</v>
      </c>
      <c r="D15" s="54">
        <v>9</v>
      </c>
      <c r="E15" s="54">
        <v>9</v>
      </c>
      <c r="F15" s="54">
        <v>9</v>
      </c>
      <c r="G15" s="54">
        <v>0</v>
      </c>
      <c r="H15" s="54"/>
      <c r="I15" s="54">
        <v>6</v>
      </c>
      <c r="J15" s="54">
        <v>9</v>
      </c>
      <c r="K15" s="54">
        <v>9</v>
      </c>
      <c r="L15" s="54">
        <v>9</v>
      </c>
      <c r="M15" s="54"/>
      <c r="N15" s="58"/>
    </row>
    <row r="16" spans="1:14" ht="23.25" customHeight="1" x14ac:dyDescent="0.25">
      <c r="A16" s="64">
        <v>9</v>
      </c>
      <c r="B16" s="65" t="s">
        <v>42</v>
      </c>
      <c r="C16" s="54">
        <v>1</v>
      </c>
      <c r="D16" s="54">
        <v>5</v>
      </c>
      <c r="E16" s="54">
        <v>5</v>
      </c>
      <c r="F16" s="54">
        <v>5</v>
      </c>
      <c r="G16" s="54">
        <v>0</v>
      </c>
      <c r="H16" s="54"/>
      <c r="I16" s="54">
        <v>1</v>
      </c>
      <c r="J16" s="54">
        <v>5</v>
      </c>
      <c r="K16" s="54">
        <v>5</v>
      </c>
      <c r="L16" s="54">
        <v>5</v>
      </c>
      <c r="M16" s="54"/>
      <c r="N16" s="58"/>
    </row>
    <row r="17" spans="1:14" ht="23.25" customHeight="1" x14ac:dyDescent="0.25">
      <c r="A17" s="64">
        <v>10</v>
      </c>
      <c r="B17" s="65" t="s">
        <v>43</v>
      </c>
      <c r="C17" s="54">
        <v>7</v>
      </c>
      <c r="D17" s="54">
        <v>23</v>
      </c>
      <c r="E17" s="54">
        <v>23</v>
      </c>
      <c r="F17" s="54">
        <v>22</v>
      </c>
      <c r="G17" s="54">
        <v>1</v>
      </c>
      <c r="H17" s="54"/>
      <c r="I17" s="54">
        <v>7</v>
      </c>
      <c r="J17" s="54">
        <v>23</v>
      </c>
      <c r="K17" s="54">
        <v>23</v>
      </c>
      <c r="L17" s="54">
        <v>22</v>
      </c>
      <c r="M17" s="54">
        <v>1</v>
      </c>
      <c r="N17" s="58"/>
    </row>
    <row r="18" spans="1:14" ht="23.25" customHeight="1" x14ac:dyDescent="0.25">
      <c r="A18" s="64">
        <v>11</v>
      </c>
      <c r="B18" s="65" t="s">
        <v>44</v>
      </c>
      <c r="C18" s="54">
        <v>3</v>
      </c>
      <c r="D18" s="54">
        <v>13</v>
      </c>
      <c r="E18" s="54">
        <v>13</v>
      </c>
      <c r="F18" s="54">
        <v>11</v>
      </c>
      <c r="G18" s="54">
        <v>2</v>
      </c>
      <c r="H18" s="54"/>
      <c r="I18" s="54">
        <v>3</v>
      </c>
      <c r="J18" s="54">
        <v>12</v>
      </c>
      <c r="K18" s="54">
        <v>12</v>
      </c>
      <c r="L18" s="54">
        <v>11</v>
      </c>
      <c r="M18" s="54">
        <v>1</v>
      </c>
      <c r="N18" s="58"/>
    </row>
    <row r="19" spans="1:14" ht="23.25" customHeight="1" x14ac:dyDescent="0.25">
      <c r="A19" s="64">
        <v>12</v>
      </c>
      <c r="B19" s="65" t="s">
        <v>45</v>
      </c>
      <c r="C19" s="54">
        <v>2</v>
      </c>
      <c r="D19" s="54">
        <v>14</v>
      </c>
      <c r="E19" s="54">
        <v>14</v>
      </c>
      <c r="F19" s="54">
        <v>14</v>
      </c>
      <c r="G19" s="54">
        <v>0</v>
      </c>
      <c r="H19" s="54"/>
      <c r="I19" s="54">
        <v>2</v>
      </c>
      <c r="J19" s="54">
        <v>14</v>
      </c>
      <c r="K19" s="54">
        <v>14</v>
      </c>
      <c r="L19" s="54">
        <v>14</v>
      </c>
      <c r="M19" s="54"/>
      <c r="N19" s="58"/>
    </row>
    <row r="20" spans="1:14" ht="23.25" customHeight="1" x14ac:dyDescent="0.25">
      <c r="A20" s="64">
        <v>13</v>
      </c>
      <c r="B20" s="65" t="s">
        <v>46</v>
      </c>
      <c r="C20" s="54">
        <v>1</v>
      </c>
      <c r="D20" s="54">
        <v>4</v>
      </c>
      <c r="E20" s="54">
        <v>4</v>
      </c>
      <c r="F20" s="54">
        <v>4</v>
      </c>
      <c r="G20" s="54">
        <v>0</v>
      </c>
      <c r="H20" s="54"/>
      <c r="I20" s="54"/>
      <c r="J20" s="54"/>
      <c r="K20" s="54"/>
      <c r="L20" s="54"/>
      <c r="M20" s="54"/>
      <c r="N20" s="58"/>
    </row>
    <row r="21" spans="1:14" s="63" customFormat="1" ht="23.25" customHeight="1" x14ac:dyDescent="0.25">
      <c r="A21" s="177" t="s">
        <v>4</v>
      </c>
      <c r="B21" s="178"/>
      <c r="C21" s="60">
        <f>SUM(C8:C20)</f>
        <v>57</v>
      </c>
      <c r="D21" s="60">
        <f t="shared" ref="D21:M21" si="0">SUM(D8:D20)</f>
        <v>166</v>
      </c>
      <c r="E21" s="60">
        <f t="shared" si="0"/>
        <v>166</v>
      </c>
      <c r="F21" s="60">
        <f t="shared" si="0"/>
        <v>149</v>
      </c>
      <c r="G21" s="60">
        <f t="shared" si="0"/>
        <v>17</v>
      </c>
      <c r="H21" s="60"/>
      <c r="I21" s="60">
        <f t="shared" si="0"/>
        <v>49</v>
      </c>
      <c r="J21" s="60">
        <f t="shared" si="0"/>
        <v>142</v>
      </c>
      <c r="K21" s="60">
        <f t="shared" si="0"/>
        <v>142</v>
      </c>
      <c r="L21" s="60">
        <f t="shared" si="0"/>
        <v>137</v>
      </c>
      <c r="M21" s="60">
        <f t="shared" si="0"/>
        <v>5</v>
      </c>
      <c r="N21" s="56"/>
    </row>
    <row r="23" spans="1:14" s="105" customFormat="1" ht="20.25" x14ac:dyDescent="0.25">
      <c r="A23" s="165" t="s">
        <v>2171</v>
      </c>
      <c r="B23" s="165"/>
      <c r="C23" s="165"/>
      <c r="D23" s="165"/>
      <c r="E23" s="165"/>
      <c r="F23" s="165"/>
      <c r="G23" s="165"/>
      <c r="H23" s="165"/>
      <c r="I23" s="165"/>
      <c r="J23" s="165"/>
      <c r="K23" s="165"/>
      <c r="L23" s="165"/>
      <c r="M23" s="165"/>
      <c r="N23" s="165"/>
    </row>
    <row r="24" spans="1:14" ht="45" customHeight="1" x14ac:dyDescent="0.25">
      <c r="A24" s="176" t="s">
        <v>0</v>
      </c>
      <c r="B24" s="176" t="s">
        <v>1</v>
      </c>
      <c r="C24" s="168" t="s">
        <v>3</v>
      </c>
      <c r="D24" s="169"/>
      <c r="E24" s="169"/>
      <c r="F24" s="169"/>
      <c r="G24" s="169"/>
      <c r="H24" s="170"/>
      <c r="I24" s="168" t="s">
        <v>47</v>
      </c>
      <c r="J24" s="169"/>
      <c r="K24" s="169"/>
      <c r="L24" s="169"/>
      <c r="M24" s="169"/>
      <c r="N24" s="170"/>
    </row>
    <row r="25" spans="1:14" ht="23.25" customHeight="1" x14ac:dyDescent="0.25">
      <c r="A25" s="176"/>
      <c r="B25" s="176"/>
      <c r="C25" s="176" t="s">
        <v>32</v>
      </c>
      <c r="D25" s="176" t="s">
        <v>33</v>
      </c>
      <c r="E25" s="176" t="s">
        <v>2</v>
      </c>
      <c r="F25" s="176" t="s">
        <v>27</v>
      </c>
      <c r="G25" s="176"/>
      <c r="H25" s="176"/>
      <c r="I25" s="176" t="s">
        <v>32</v>
      </c>
      <c r="J25" s="176" t="s">
        <v>33</v>
      </c>
      <c r="K25" s="176" t="s">
        <v>2</v>
      </c>
      <c r="L25" s="176" t="s">
        <v>27</v>
      </c>
      <c r="M25" s="176"/>
      <c r="N25" s="176"/>
    </row>
    <row r="26" spans="1:14" ht="90" customHeight="1" x14ac:dyDescent="0.25">
      <c r="A26" s="176"/>
      <c r="B26" s="176"/>
      <c r="C26" s="176"/>
      <c r="D26" s="176"/>
      <c r="E26" s="176"/>
      <c r="F26" s="56" t="s">
        <v>826</v>
      </c>
      <c r="G26" s="56" t="s">
        <v>827</v>
      </c>
      <c r="H26" s="60" t="s">
        <v>1727</v>
      </c>
      <c r="I26" s="176"/>
      <c r="J26" s="176"/>
      <c r="K26" s="176"/>
      <c r="L26" s="56" t="s">
        <v>826</v>
      </c>
      <c r="M26" s="56" t="s">
        <v>827</v>
      </c>
      <c r="N26" s="60" t="s">
        <v>1727</v>
      </c>
    </row>
    <row r="27" spans="1:14" ht="23.25" customHeight="1" x14ac:dyDescent="0.25">
      <c r="A27" s="54">
        <v>1</v>
      </c>
      <c r="B27" s="66" t="s">
        <v>1872</v>
      </c>
      <c r="C27" s="54">
        <v>2</v>
      </c>
      <c r="D27" s="54">
        <v>3</v>
      </c>
      <c r="E27" s="54">
        <v>3</v>
      </c>
      <c r="F27" s="54"/>
      <c r="G27" s="54">
        <v>3</v>
      </c>
      <c r="H27" s="54"/>
      <c r="I27" s="54">
        <v>2</v>
      </c>
      <c r="J27" s="54">
        <v>3</v>
      </c>
      <c r="K27" s="54">
        <v>3</v>
      </c>
      <c r="L27" s="54"/>
      <c r="M27" s="54">
        <v>3</v>
      </c>
      <c r="N27" s="58"/>
    </row>
    <row r="28" spans="1:14" ht="23.25" customHeight="1" x14ac:dyDescent="0.25">
      <c r="A28" s="54">
        <v>2</v>
      </c>
      <c r="B28" s="67" t="s">
        <v>1873</v>
      </c>
      <c r="C28" s="54">
        <v>5</v>
      </c>
      <c r="D28" s="54">
        <v>5</v>
      </c>
      <c r="E28" s="54">
        <v>5</v>
      </c>
      <c r="F28" s="54"/>
      <c r="G28" s="54">
        <v>5</v>
      </c>
      <c r="H28" s="54"/>
      <c r="I28" s="54">
        <v>1</v>
      </c>
      <c r="J28" s="54">
        <v>1</v>
      </c>
      <c r="K28" s="54">
        <v>1</v>
      </c>
      <c r="L28" s="54"/>
      <c r="M28" s="54">
        <v>1</v>
      </c>
      <c r="N28" s="58"/>
    </row>
    <row r="29" spans="1:14" ht="23.25" customHeight="1" x14ac:dyDescent="0.25">
      <c r="A29" s="54">
        <v>3</v>
      </c>
      <c r="B29" s="67" t="s">
        <v>616</v>
      </c>
      <c r="C29" s="54">
        <v>9</v>
      </c>
      <c r="D29" s="54">
        <v>9</v>
      </c>
      <c r="E29" s="54">
        <v>9</v>
      </c>
      <c r="F29" s="54"/>
      <c r="G29" s="54">
        <v>9</v>
      </c>
      <c r="H29" s="54"/>
      <c r="I29" s="54">
        <v>4</v>
      </c>
      <c r="J29" s="54">
        <v>4</v>
      </c>
      <c r="K29" s="54">
        <v>4</v>
      </c>
      <c r="L29" s="54"/>
      <c r="M29" s="54">
        <v>4</v>
      </c>
      <c r="N29" s="58"/>
    </row>
    <row r="30" spans="1:14" ht="23.25" customHeight="1" x14ac:dyDescent="0.25">
      <c r="A30" s="54">
        <v>4</v>
      </c>
      <c r="B30" s="67" t="s">
        <v>888</v>
      </c>
      <c r="C30" s="54">
        <v>4</v>
      </c>
      <c r="D30" s="54">
        <v>4</v>
      </c>
      <c r="E30" s="54">
        <v>4</v>
      </c>
      <c r="F30" s="54"/>
      <c r="G30" s="54">
        <v>4</v>
      </c>
      <c r="H30" s="54"/>
      <c r="I30" s="54">
        <v>1</v>
      </c>
      <c r="J30" s="54">
        <v>1</v>
      </c>
      <c r="K30" s="54">
        <v>1</v>
      </c>
      <c r="L30" s="54"/>
      <c r="M30" s="54">
        <v>1</v>
      </c>
      <c r="N30" s="58"/>
    </row>
    <row r="31" spans="1:14" ht="23.25" customHeight="1" x14ac:dyDescent="0.25">
      <c r="A31" s="54">
        <v>5</v>
      </c>
      <c r="B31" s="67" t="s">
        <v>1874</v>
      </c>
      <c r="C31" s="54">
        <v>3</v>
      </c>
      <c r="D31" s="54">
        <v>3</v>
      </c>
      <c r="E31" s="54">
        <v>3</v>
      </c>
      <c r="F31" s="54"/>
      <c r="G31" s="54">
        <v>3</v>
      </c>
      <c r="H31" s="54"/>
      <c r="I31" s="54"/>
      <c r="J31" s="54"/>
      <c r="K31" s="54"/>
      <c r="L31" s="54"/>
      <c r="M31" s="54"/>
      <c r="N31" s="58"/>
    </row>
    <row r="32" spans="1:14" ht="23.25" customHeight="1" x14ac:dyDescent="0.25">
      <c r="A32" s="54">
        <v>6</v>
      </c>
      <c r="B32" s="67" t="s">
        <v>1875</v>
      </c>
      <c r="C32" s="54">
        <v>4</v>
      </c>
      <c r="D32" s="54">
        <v>4</v>
      </c>
      <c r="E32" s="54">
        <v>4</v>
      </c>
      <c r="F32" s="54"/>
      <c r="G32" s="54">
        <v>4</v>
      </c>
      <c r="H32" s="54"/>
      <c r="I32" s="54">
        <v>2</v>
      </c>
      <c r="J32" s="54">
        <v>2</v>
      </c>
      <c r="K32" s="54">
        <v>2</v>
      </c>
      <c r="L32" s="54"/>
      <c r="M32" s="54">
        <v>2</v>
      </c>
      <c r="N32" s="58"/>
    </row>
    <row r="33" spans="1:14" ht="23.25" customHeight="1" x14ac:dyDescent="0.25">
      <c r="A33" s="54">
        <v>7</v>
      </c>
      <c r="B33" s="67" t="s">
        <v>1876</v>
      </c>
      <c r="C33" s="54">
        <v>2</v>
      </c>
      <c r="D33" s="54">
        <v>2</v>
      </c>
      <c r="E33" s="54">
        <v>2</v>
      </c>
      <c r="F33" s="54"/>
      <c r="G33" s="54">
        <v>2</v>
      </c>
      <c r="H33" s="54"/>
      <c r="I33" s="54">
        <v>1</v>
      </c>
      <c r="J33" s="54">
        <v>1</v>
      </c>
      <c r="K33" s="54">
        <v>1</v>
      </c>
      <c r="L33" s="54"/>
      <c r="M33" s="54">
        <v>1</v>
      </c>
      <c r="N33" s="58"/>
    </row>
    <row r="34" spans="1:14" ht="23.25" customHeight="1" x14ac:dyDescent="0.25">
      <c r="A34" s="54">
        <v>8</v>
      </c>
      <c r="B34" s="67" t="s">
        <v>1877</v>
      </c>
      <c r="C34" s="54">
        <v>4</v>
      </c>
      <c r="D34" s="54">
        <v>5</v>
      </c>
      <c r="E34" s="54">
        <v>5</v>
      </c>
      <c r="F34" s="54"/>
      <c r="G34" s="54">
        <v>5</v>
      </c>
      <c r="H34" s="54"/>
      <c r="I34" s="54">
        <v>1</v>
      </c>
      <c r="J34" s="54">
        <v>1</v>
      </c>
      <c r="K34" s="54">
        <v>1</v>
      </c>
      <c r="L34" s="54"/>
      <c r="M34" s="54">
        <v>1</v>
      </c>
      <c r="N34" s="58"/>
    </row>
    <row r="35" spans="1:14" ht="23.25" customHeight="1" x14ac:dyDescent="0.25">
      <c r="A35" s="54">
        <v>9</v>
      </c>
      <c r="B35" s="67" t="s">
        <v>1878</v>
      </c>
      <c r="C35" s="54">
        <v>5</v>
      </c>
      <c r="D35" s="54">
        <v>5</v>
      </c>
      <c r="E35" s="54">
        <v>5</v>
      </c>
      <c r="F35" s="54"/>
      <c r="G35" s="54">
        <v>5</v>
      </c>
      <c r="H35" s="54"/>
      <c r="I35" s="54">
        <v>1</v>
      </c>
      <c r="J35" s="54">
        <v>1</v>
      </c>
      <c r="K35" s="54">
        <v>1</v>
      </c>
      <c r="L35" s="54"/>
      <c r="M35" s="54">
        <v>1</v>
      </c>
      <c r="N35" s="58"/>
    </row>
    <row r="36" spans="1:14" ht="23.25" customHeight="1" x14ac:dyDescent="0.25">
      <c r="A36" s="54">
        <v>10</v>
      </c>
      <c r="B36" s="67" t="s">
        <v>1879</v>
      </c>
      <c r="C36" s="54">
        <v>3</v>
      </c>
      <c r="D36" s="54">
        <v>3</v>
      </c>
      <c r="E36" s="54">
        <v>3</v>
      </c>
      <c r="F36" s="54"/>
      <c r="G36" s="54">
        <v>3</v>
      </c>
      <c r="H36" s="54"/>
      <c r="I36" s="54">
        <v>2</v>
      </c>
      <c r="J36" s="54">
        <v>2</v>
      </c>
      <c r="K36" s="54">
        <v>2</v>
      </c>
      <c r="L36" s="54"/>
      <c r="M36" s="54">
        <v>2</v>
      </c>
      <c r="N36" s="58"/>
    </row>
    <row r="37" spans="1:14" ht="23.25" customHeight="1" x14ac:dyDescent="0.25">
      <c r="A37" s="176" t="s">
        <v>4</v>
      </c>
      <c r="B37" s="176"/>
      <c r="C37" s="60">
        <v>41</v>
      </c>
      <c r="D37" s="60">
        <v>43</v>
      </c>
      <c r="E37" s="60">
        <v>43</v>
      </c>
      <c r="F37" s="60">
        <v>0</v>
      </c>
      <c r="G37" s="60">
        <v>43</v>
      </c>
      <c r="H37" s="60"/>
      <c r="I37" s="60">
        <v>15</v>
      </c>
      <c r="J37" s="60">
        <v>15</v>
      </c>
      <c r="K37" s="60">
        <v>16</v>
      </c>
      <c r="L37" s="60"/>
      <c r="M37" s="60">
        <v>16</v>
      </c>
      <c r="N37" s="58"/>
    </row>
    <row r="39" spans="1:14" s="105" customFormat="1" ht="20.25" x14ac:dyDescent="0.25">
      <c r="A39" s="165" t="s">
        <v>2172</v>
      </c>
      <c r="B39" s="165"/>
      <c r="C39" s="165"/>
      <c r="D39" s="165"/>
      <c r="E39" s="165"/>
      <c r="F39" s="165"/>
      <c r="G39" s="165"/>
      <c r="H39" s="165"/>
      <c r="I39" s="165"/>
      <c r="J39" s="165"/>
      <c r="K39" s="165"/>
      <c r="L39" s="165"/>
      <c r="M39" s="165"/>
      <c r="N39" s="165"/>
    </row>
    <row r="40" spans="1:14" s="61" customFormat="1" ht="45" customHeight="1" x14ac:dyDescent="0.25">
      <c r="A40" s="176" t="s">
        <v>0</v>
      </c>
      <c r="B40" s="179" t="s">
        <v>1</v>
      </c>
      <c r="C40" s="168" t="s">
        <v>3</v>
      </c>
      <c r="D40" s="169"/>
      <c r="E40" s="169"/>
      <c r="F40" s="169"/>
      <c r="G40" s="169"/>
      <c r="H40" s="170"/>
      <c r="I40" s="168" t="s">
        <v>47</v>
      </c>
      <c r="J40" s="169"/>
      <c r="K40" s="169"/>
      <c r="L40" s="169"/>
      <c r="M40" s="169"/>
      <c r="N40" s="170"/>
    </row>
    <row r="41" spans="1:14" s="61" customFormat="1" ht="23.25" customHeight="1" x14ac:dyDescent="0.25">
      <c r="A41" s="176"/>
      <c r="B41" s="179"/>
      <c r="C41" s="176" t="s">
        <v>32</v>
      </c>
      <c r="D41" s="176" t="s">
        <v>33</v>
      </c>
      <c r="E41" s="176" t="s">
        <v>2</v>
      </c>
      <c r="F41" s="168" t="s">
        <v>27</v>
      </c>
      <c r="G41" s="169"/>
      <c r="H41" s="170"/>
      <c r="I41" s="176" t="s">
        <v>32</v>
      </c>
      <c r="J41" s="176" t="s">
        <v>33</v>
      </c>
      <c r="K41" s="176" t="s">
        <v>2</v>
      </c>
      <c r="L41" s="168" t="s">
        <v>27</v>
      </c>
      <c r="M41" s="169"/>
      <c r="N41" s="170"/>
    </row>
    <row r="42" spans="1:14" s="61" customFormat="1" ht="90" customHeight="1" x14ac:dyDescent="0.25">
      <c r="A42" s="176"/>
      <c r="B42" s="179"/>
      <c r="C42" s="176"/>
      <c r="D42" s="176"/>
      <c r="E42" s="176"/>
      <c r="F42" s="56" t="s">
        <v>826</v>
      </c>
      <c r="G42" s="56" t="s">
        <v>827</v>
      </c>
      <c r="H42" s="60" t="s">
        <v>1727</v>
      </c>
      <c r="I42" s="176"/>
      <c r="J42" s="176"/>
      <c r="K42" s="176"/>
      <c r="L42" s="56" t="s">
        <v>826</v>
      </c>
      <c r="M42" s="56" t="s">
        <v>827</v>
      </c>
      <c r="N42" s="60" t="s">
        <v>1727</v>
      </c>
    </row>
    <row r="43" spans="1:14" s="61" customFormat="1" ht="23.25" customHeight="1" x14ac:dyDescent="0.25">
      <c r="A43" s="68">
        <v>1</v>
      </c>
      <c r="B43" s="69" t="s">
        <v>7</v>
      </c>
      <c r="C43" s="70"/>
      <c r="D43" s="70"/>
      <c r="E43" s="54"/>
      <c r="F43" s="54"/>
      <c r="G43" s="54"/>
      <c r="H43" s="54"/>
      <c r="I43" s="70">
        <v>3</v>
      </c>
      <c r="J43" s="70"/>
      <c r="K43" s="59">
        <v>5</v>
      </c>
      <c r="L43" s="59"/>
      <c r="M43" s="59">
        <v>5</v>
      </c>
      <c r="N43" s="60"/>
    </row>
    <row r="44" spans="1:14" s="61" customFormat="1" ht="23.25" customHeight="1" x14ac:dyDescent="0.25">
      <c r="A44" s="68">
        <v>2</v>
      </c>
      <c r="B44" s="69" t="s">
        <v>298</v>
      </c>
      <c r="C44" s="68"/>
      <c r="D44" s="68"/>
      <c r="E44" s="54"/>
      <c r="F44" s="54"/>
      <c r="G44" s="54"/>
      <c r="H44" s="54"/>
      <c r="I44" s="68">
        <v>8</v>
      </c>
      <c r="J44" s="68"/>
      <c r="K44" s="59">
        <v>8</v>
      </c>
      <c r="L44" s="59">
        <v>0</v>
      </c>
      <c r="M44" s="59">
        <v>8</v>
      </c>
      <c r="N44" s="60"/>
    </row>
    <row r="45" spans="1:14" ht="23.25" customHeight="1" x14ac:dyDescent="0.25">
      <c r="A45" s="68">
        <v>3</v>
      </c>
      <c r="B45" s="69" t="s">
        <v>299</v>
      </c>
      <c r="C45" s="68"/>
      <c r="D45" s="68"/>
      <c r="E45" s="54"/>
      <c r="F45" s="54"/>
      <c r="G45" s="54"/>
      <c r="H45" s="54"/>
      <c r="I45" s="68">
        <v>22</v>
      </c>
      <c r="J45" s="68"/>
      <c r="K45" s="59">
        <v>46</v>
      </c>
      <c r="L45" s="59">
        <v>0</v>
      </c>
      <c r="M45" s="59">
        <v>46</v>
      </c>
      <c r="N45" s="58"/>
    </row>
    <row r="46" spans="1:14" ht="23.25" customHeight="1" x14ac:dyDescent="0.25">
      <c r="A46" s="68">
        <v>4</v>
      </c>
      <c r="B46" s="69" t="s">
        <v>300</v>
      </c>
      <c r="C46" s="68"/>
      <c r="D46" s="68"/>
      <c r="E46" s="54"/>
      <c r="F46" s="54"/>
      <c r="G46" s="54"/>
      <c r="H46" s="54"/>
      <c r="I46" s="68">
        <v>3</v>
      </c>
      <c r="J46" s="68"/>
      <c r="K46" s="59">
        <v>5</v>
      </c>
      <c r="L46" s="59">
        <v>0</v>
      </c>
      <c r="M46" s="59">
        <v>5</v>
      </c>
      <c r="N46" s="58"/>
    </row>
    <row r="47" spans="1:14" ht="23.25" customHeight="1" x14ac:dyDescent="0.25">
      <c r="A47" s="68">
        <v>5</v>
      </c>
      <c r="B47" s="69" t="s">
        <v>301</v>
      </c>
      <c r="C47" s="68"/>
      <c r="D47" s="68"/>
      <c r="E47" s="54"/>
      <c r="F47" s="54"/>
      <c r="G47" s="54"/>
      <c r="H47" s="54"/>
      <c r="I47" s="68">
        <v>3</v>
      </c>
      <c r="J47" s="68"/>
      <c r="K47" s="59">
        <v>10</v>
      </c>
      <c r="L47" s="59">
        <v>0</v>
      </c>
      <c r="M47" s="59">
        <v>10</v>
      </c>
      <c r="N47" s="58"/>
    </row>
    <row r="48" spans="1:14" ht="23.25" customHeight="1" x14ac:dyDescent="0.25">
      <c r="A48" s="68">
        <v>6</v>
      </c>
      <c r="B48" s="69" t="s">
        <v>302</v>
      </c>
      <c r="C48" s="68"/>
      <c r="D48" s="68"/>
      <c r="E48" s="54"/>
      <c r="F48" s="54"/>
      <c r="G48" s="54"/>
      <c r="H48" s="54"/>
      <c r="I48" s="68">
        <v>5</v>
      </c>
      <c r="J48" s="68"/>
      <c r="K48" s="59">
        <v>8</v>
      </c>
      <c r="L48" s="59">
        <v>0</v>
      </c>
      <c r="M48" s="59">
        <v>8</v>
      </c>
      <c r="N48" s="58"/>
    </row>
    <row r="49" spans="1:14" ht="23.25" customHeight="1" x14ac:dyDescent="0.25">
      <c r="A49" s="68">
        <v>7</v>
      </c>
      <c r="B49" s="69" t="s">
        <v>303</v>
      </c>
      <c r="C49" s="68"/>
      <c r="D49" s="68"/>
      <c r="E49" s="54"/>
      <c r="F49" s="54"/>
      <c r="G49" s="54"/>
      <c r="H49" s="54"/>
      <c r="I49" s="68">
        <v>5</v>
      </c>
      <c r="J49" s="68"/>
      <c r="K49" s="59">
        <v>10</v>
      </c>
      <c r="L49" s="59">
        <v>0</v>
      </c>
      <c r="M49" s="59">
        <v>10</v>
      </c>
      <c r="N49" s="58"/>
    </row>
    <row r="50" spans="1:14" ht="23.25" customHeight="1" x14ac:dyDescent="0.25">
      <c r="A50" s="68">
        <v>8</v>
      </c>
      <c r="B50" s="69" t="s">
        <v>304</v>
      </c>
      <c r="C50" s="68"/>
      <c r="D50" s="68"/>
      <c r="E50" s="54"/>
      <c r="F50" s="54"/>
      <c r="G50" s="54"/>
      <c r="H50" s="54"/>
      <c r="I50" s="68">
        <v>20</v>
      </c>
      <c r="J50" s="68"/>
      <c r="K50" s="59">
        <v>27</v>
      </c>
      <c r="L50" s="59">
        <v>1</v>
      </c>
      <c r="M50" s="59">
        <v>26</v>
      </c>
      <c r="N50" s="58"/>
    </row>
    <row r="51" spans="1:14" ht="23.25" customHeight="1" x14ac:dyDescent="0.25">
      <c r="A51" s="68">
        <v>9</v>
      </c>
      <c r="B51" s="69" t="s">
        <v>305</v>
      </c>
      <c r="C51" s="68"/>
      <c r="D51" s="68"/>
      <c r="E51" s="54"/>
      <c r="F51" s="54"/>
      <c r="G51" s="54"/>
      <c r="H51" s="54"/>
      <c r="I51" s="68">
        <v>17</v>
      </c>
      <c r="J51" s="68"/>
      <c r="K51" s="59">
        <v>23</v>
      </c>
      <c r="L51" s="59">
        <v>0</v>
      </c>
      <c r="M51" s="59">
        <v>23</v>
      </c>
      <c r="N51" s="58"/>
    </row>
    <row r="52" spans="1:14" ht="23.25" customHeight="1" x14ac:dyDescent="0.25">
      <c r="A52" s="68">
        <v>10</v>
      </c>
      <c r="B52" s="69" t="s">
        <v>306</v>
      </c>
      <c r="C52" s="68"/>
      <c r="D52" s="68"/>
      <c r="E52" s="54"/>
      <c r="F52" s="54"/>
      <c r="G52" s="54"/>
      <c r="H52" s="54"/>
      <c r="I52" s="68">
        <v>16</v>
      </c>
      <c r="J52" s="68"/>
      <c r="K52" s="59">
        <v>20</v>
      </c>
      <c r="L52" s="59">
        <v>0</v>
      </c>
      <c r="M52" s="59">
        <v>20</v>
      </c>
      <c r="N52" s="58"/>
    </row>
    <row r="53" spans="1:14" ht="23.25" customHeight="1" x14ac:dyDescent="0.25">
      <c r="A53" s="177" t="s">
        <v>4</v>
      </c>
      <c r="B53" s="178"/>
      <c r="C53" s="72">
        <f>SUM(C43:C52)</f>
        <v>0</v>
      </c>
      <c r="D53" s="72"/>
      <c r="E53" s="72">
        <f t="shared" ref="E53:M53" si="1">SUM(E43:E52)</f>
        <v>0</v>
      </c>
      <c r="F53" s="72">
        <f t="shared" si="1"/>
        <v>0</v>
      </c>
      <c r="G53" s="72">
        <f>SUM(G43:G52)</f>
        <v>0</v>
      </c>
      <c r="H53" s="72"/>
      <c r="I53" s="72">
        <f t="shared" si="1"/>
        <v>102</v>
      </c>
      <c r="J53" s="72">
        <f t="shared" si="1"/>
        <v>0</v>
      </c>
      <c r="K53" s="72">
        <f t="shared" si="1"/>
        <v>162</v>
      </c>
      <c r="L53" s="72">
        <f t="shared" si="1"/>
        <v>1</v>
      </c>
      <c r="M53" s="72">
        <f t="shared" si="1"/>
        <v>161</v>
      </c>
      <c r="N53" s="58"/>
    </row>
    <row r="54" spans="1:14" ht="18.75" x14ac:dyDescent="0.25">
      <c r="A54" s="73"/>
      <c r="B54" s="73"/>
      <c r="C54" s="74"/>
      <c r="D54" s="74"/>
      <c r="E54" s="74"/>
      <c r="F54" s="74"/>
      <c r="G54" s="74"/>
      <c r="H54" s="74"/>
      <c r="I54" s="74"/>
      <c r="J54" s="74"/>
      <c r="K54" s="74"/>
      <c r="L54" s="74"/>
      <c r="M54" s="74"/>
    </row>
    <row r="55" spans="1:14" ht="20.25" x14ac:dyDescent="0.25">
      <c r="A55" s="165" t="s">
        <v>2173</v>
      </c>
      <c r="B55" s="165"/>
      <c r="C55" s="165"/>
      <c r="D55" s="165"/>
      <c r="E55" s="165"/>
      <c r="F55" s="165"/>
      <c r="G55" s="165"/>
      <c r="H55" s="165"/>
      <c r="I55" s="165"/>
      <c r="J55" s="165"/>
      <c r="K55" s="165"/>
      <c r="L55" s="165"/>
      <c r="M55" s="165"/>
      <c r="N55" s="165"/>
    </row>
    <row r="56" spans="1:14" ht="45" customHeight="1" x14ac:dyDescent="0.25">
      <c r="A56" s="180" t="s">
        <v>0</v>
      </c>
      <c r="B56" s="180" t="s">
        <v>816</v>
      </c>
      <c r="C56" s="168" t="s">
        <v>3</v>
      </c>
      <c r="D56" s="169"/>
      <c r="E56" s="169"/>
      <c r="F56" s="169"/>
      <c r="G56" s="169"/>
      <c r="H56" s="170"/>
      <c r="I56" s="168" t="s">
        <v>47</v>
      </c>
      <c r="J56" s="169"/>
      <c r="K56" s="169"/>
      <c r="L56" s="169"/>
      <c r="M56" s="169"/>
      <c r="N56" s="170"/>
    </row>
    <row r="57" spans="1:14" ht="23.25" customHeight="1" x14ac:dyDescent="0.25">
      <c r="A57" s="180"/>
      <c r="B57" s="180"/>
      <c r="C57" s="171" t="s">
        <v>32</v>
      </c>
      <c r="D57" s="171" t="s">
        <v>33</v>
      </c>
      <c r="E57" s="171" t="s">
        <v>2</v>
      </c>
      <c r="F57" s="168" t="s">
        <v>27</v>
      </c>
      <c r="G57" s="169"/>
      <c r="H57" s="170"/>
      <c r="I57" s="171" t="s">
        <v>32</v>
      </c>
      <c r="J57" s="171" t="s">
        <v>33</v>
      </c>
      <c r="K57" s="171" t="s">
        <v>2</v>
      </c>
      <c r="L57" s="168" t="s">
        <v>27</v>
      </c>
      <c r="M57" s="169"/>
      <c r="N57" s="170"/>
    </row>
    <row r="58" spans="1:14" ht="90" customHeight="1" x14ac:dyDescent="0.25">
      <c r="A58" s="180"/>
      <c r="B58" s="180"/>
      <c r="C58" s="181"/>
      <c r="D58" s="181"/>
      <c r="E58" s="181"/>
      <c r="F58" s="56" t="s">
        <v>826</v>
      </c>
      <c r="G58" s="56" t="s">
        <v>827</v>
      </c>
      <c r="H58" s="60" t="s">
        <v>1727</v>
      </c>
      <c r="I58" s="181"/>
      <c r="J58" s="181"/>
      <c r="K58" s="181"/>
      <c r="L58" s="56" t="s">
        <v>826</v>
      </c>
      <c r="M58" s="56" t="s">
        <v>827</v>
      </c>
      <c r="N58" s="60" t="s">
        <v>1727</v>
      </c>
    </row>
    <row r="59" spans="1:14" ht="23.25" customHeight="1" x14ac:dyDescent="0.25">
      <c r="A59" s="75">
        <v>1</v>
      </c>
      <c r="B59" s="76" t="s">
        <v>820</v>
      </c>
      <c r="C59" s="77">
        <v>0</v>
      </c>
      <c r="D59" s="77">
        <v>0</v>
      </c>
      <c r="E59" s="77">
        <v>0</v>
      </c>
      <c r="F59" s="77">
        <v>0</v>
      </c>
      <c r="G59" s="77">
        <v>0</v>
      </c>
      <c r="H59" s="77"/>
      <c r="I59" s="77">
        <v>4</v>
      </c>
      <c r="J59" s="77">
        <v>4</v>
      </c>
      <c r="K59" s="77">
        <v>4</v>
      </c>
      <c r="L59" s="77">
        <v>0</v>
      </c>
      <c r="M59" s="77">
        <v>4</v>
      </c>
      <c r="N59" s="58"/>
    </row>
    <row r="60" spans="1:14" ht="23.25" customHeight="1" x14ac:dyDescent="0.25">
      <c r="A60" s="75">
        <f t="shared" ref="A60:A65" si="2">+A59+1</f>
        <v>2</v>
      </c>
      <c r="B60" s="76" t="s">
        <v>821</v>
      </c>
      <c r="C60" s="75">
        <v>8</v>
      </c>
      <c r="D60" s="75">
        <v>10</v>
      </c>
      <c r="E60" s="77">
        <v>10</v>
      </c>
      <c r="F60" s="75">
        <v>3</v>
      </c>
      <c r="G60" s="75">
        <v>7</v>
      </c>
      <c r="H60" s="75"/>
      <c r="I60" s="75">
        <v>4</v>
      </c>
      <c r="J60" s="75">
        <v>5</v>
      </c>
      <c r="K60" s="77">
        <v>5</v>
      </c>
      <c r="L60" s="75">
        <v>1</v>
      </c>
      <c r="M60" s="75">
        <v>4</v>
      </c>
      <c r="N60" s="58"/>
    </row>
    <row r="61" spans="1:14" ht="23.25" customHeight="1" x14ac:dyDescent="0.25">
      <c r="A61" s="75">
        <f t="shared" si="2"/>
        <v>3</v>
      </c>
      <c r="B61" s="76" t="s">
        <v>822</v>
      </c>
      <c r="C61" s="75">
        <v>13</v>
      </c>
      <c r="D61" s="75">
        <v>31</v>
      </c>
      <c r="E61" s="77">
        <v>31</v>
      </c>
      <c r="F61" s="75">
        <v>10</v>
      </c>
      <c r="G61" s="75">
        <v>21</v>
      </c>
      <c r="H61" s="75"/>
      <c r="I61" s="75">
        <v>13</v>
      </c>
      <c r="J61" s="75">
        <v>65</v>
      </c>
      <c r="K61" s="77">
        <v>65</v>
      </c>
      <c r="L61" s="75">
        <v>53</v>
      </c>
      <c r="M61" s="75">
        <v>12</v>
      </c>
      <c r="N61" s="58"/>
    </row>
    <row r="62" spans="1:14" ht="23.25" customHeight="1" x14ac:dyDescent="0.25">
      <c r="A62" s="75">
        <f t="shared" si="2"/>
        <v>4</v>
      </c>
      <c r="B62" s="76" t="s">
        <v>823</v>
      </c>
      <c r="C62" s="75">
        <v>0</v>
      </c>
      <c r="D62" s="75">
        <v>0</v>
      </c>
      <c r="E62" s="77">
        <v>0</v>
      </c>
      <c r="F62" s="75">
        <v>0</v>
      </c>
      <c r="G62" s="75">
        <v>0</v>
      </c>
      <c r="H62" s="75"/>
      <c r="I62" s="75">
        <v>1</v>
      </c>
      <c r="J62" s="75">
        <v>2</v>
      </c>
      <c r="K62" s="77">
        <v>2</v>
      </c>
      <c r="L62" s="75">
        <v>2</v>
      </c>
      <c r="M62" s="75">
        <v>0</v>
      </c>
      <c r="N62" s="58"/>
    </row>
    <row r="63" spans="1:14" ht="23.25" customHeight="1" x14ac:dyDescent="0.25">
      <c r="A63" s="75">
        <f t="shared" si="2"/>
        <v>5</v>
      </c>
      <c r="B63" s="76" t="s">
        <v>824</v>
      </c>
      <c r="C63" s="75">
        <v>0</v>
      </c>
      <c r="D63" s="75">
        <v>0</v>
      </c>
      <c r="E63" s="77">
        <v>0</v>
      </c>
      <c r="F63" s="75">
        <v>0</v>
      </c>
      <c r="G63" s="75">
        <v>0</v>
      </c>
      <c r="H63" s="75"/>
      <c r="I63" s="75">
        <v>1</v>
      </c>
      <c r="J63" s="75">
        <v>3</v>
      </c>
      <c r="K63" s="77">
        <v>3</v>
      </c>
      <c r="L63" s="75">
        <v>0</v>
      </c>
      <c r="M63" s="75">
        <v>3</v>
      </c>
      <c r="N63" s="58"/>
    </row>
    <row r="64" spans="1:14" ht="23.25" customHeight="1" x14ac:dyDescent="0.25">
      <c r="A64" s="75">
        <f t="shared" si="2"/>
        <v>6</v>
      </c>
      <c r="B64" s="76" t="s">
        <v>622</v>
      </c>
      <c r="C64" s="75">
        <v>1</v>
      </c>
      <c r="D64" s="75">
        <v>2</v>
      </c>
      <c r="E64" s="77">
        <v>2</v>
      </c>
      <c r="F64" s="75">
        <v>0</v>
      </c>
      <c r="G64" s="75">
        <v>2</v>
      </c>
      <c r="H64" s="75"/>
      <c r="I64" s="75">
        <v>8</v>
      </c>
      <c r="J64" s="75">
        <v>15</v>
      </c>
      <c r="K64" s="77">
        <v>15</v>
      </c>
      <c r="L64" s="75">
        <v>2</v>
      </c>
      <c r="M64" s="75">
        <v>13</v>
      </c>
      <c r="N64" s="58"/>
    </row>
    <row r="65" spans="1:14" ht="23.25" customHeight="1" x14ac:dyDescent="0.25">
      <c r="A65" s="75">
        <f t="shared" si="2"/>
        <v>7</v>
      </c>
      <c r="B65" s="76" t="s">
        <v>825</v>
      </c>
      <c r="C65" s="75">
        <v>1</v>
      </c>
      <c r="D65" s="75">
        <v>1</v>
      </c>
      <c r="E65" s="77">
        <v>1</v>
      </c>
      <c r="F65" s="75">
        <v>1</v>
      </c>
      <c r="G65" s="75">
        <v>0</v>
      </c>
      <c r="H65" s="75"/>
      <c r="I65" s="75">
        <v>0</v>
      </c>
      <c r="J65" s="75">
        <v>0</v>
      </c>
      <c r="K65" s="77">
        <v>0</v>
      </c>
      <c r="L65" s="75">
        <v>0</v>
      </c>
      <c r="M65" s="75">
        <v>0</v>
      </c>
      <c r="N65" s="58"/>
    </row>
    <row r="66" spans="1:14" ht="23.25" customHeight="1" x14ac:dyDescent="0.25">
      <c r="A66" s="177" t="s">
        <v>4</v>
      </c>
      <c r="B66" s="178"/>
      <c r="C66" s="72">
        <v>23</v>
      </c>
      <c r="D66" s="72">
        <v>44</v>
      </c>
      <c r="E66" s="72">
        <v>44</v>
      </c>
      <c r="F66" s="72">
        <v>14</v>
      </c>
      <c r="G66" s="72">
        <v>30</v>
      </c>
      <c r="H66" s="72"/>
      <c r="I66" s="72">
        <v>31</v>
      </c>
      <c r="J66" s="72">
        <v>94</v>
      </c>
      <c r="K66" s="72">
        <v>94</v>
      </c>
      <c r="L66" s="72">
        <v>58</v>
      </c>
      <c r="M66" s="72">
        <v>36</v>
      </c>
      <c r="N66" s="58"/>
    </row>
    <row r="67" spans="1:14" ht="18.75" x14ac:dyDescent="0.25">
      <c r="A67" s="73"/>
      <c r="B67" s="73"/>
      <c r="C67" s="74"/>
      <c r="D67" s="74"/>
      <c r="E67" s="74"/>
      <c r="F67" s="74"/>
      <c r="G67" s="74"/>
      <c r="H67" s="74"/>
      <c r="I67" s="74"/>
      <c r="J67" s="74"/>
      <c r="K67" s="74"/>
      <c r="L67" s="74"/>
      <c r="M67" s="74"/>
    </row>
    <row r="68" spans="1:14" ht="20.25" x14ac:dyDescent="0.25">
      <c r="A68" s="165" t="s">
        <v>2174</v>
      </c>
      <c r="B68" s="165"/>
      <c r="C68" s="165"/>
      <c r="D68" s="165"/>
      <c r="E68" s="165"/>
      <c r="F68" s="165"/>
      <c r="G68" s="165"/>
      <c r="H68" s="165"/>
      <c r="I68" s="165"/>
      <c r="J68" s="165"/>
      <c r="K68" s="165"/>
      <c r="L68" s="165"/>
      <c r="M68" s="165"/>
      <c r="N68" s="165"/>
    </row>
    <row r="69" spans="1:14" ht="45" customHeight="1" x14ac:dyDescent="0.25">
      <c r="A69" s="176" t="s">
        <v>0</v>
      </c>
      <c r="B69" s="176" t="s">
        <v>1</v>
      </c>
      <c r="C69" s="168" t="s">
        <v>3</v>
      </c>
      <c r="D69" s="169"/>
      <c r="E69" s="169"/>
      <c r="F69" s="169"/>
      <c r="G69" s="169"/>
      <c r="H69" s="170"/>
      <c r="I69" s="168" t="s">
        <v>47</v>
      </c>
      <c r="J69" s="169"/>
      <c r="K69" s="169"/>
      <c r="L69" s="169"/>
      <c r="M69" s="169"/>
      <c r="N69" s="170"/>
    </row>
    <row r="70" spans="1:14" ht="23.25" customHeight="1" x14ac:dyDescent="0.25">
      <c r="A70" s="176"/>
      <c r="B70" s="176"/>
      <c r="C70" s="171" t="s">
        <v>32</v>
      </c>
      <c r="D70" s="171" t="s">
        <v>33</v>
      </c>
      <c r="E70" s="171" t="s">
        <v>2</v>
      </c>
      <c r="F70" s="173" t="s">
        <v>27</v>
      </c>
      <c r="G70" s="174"/>
      <c r="H70" s="175"/>
      <c r="I70" s="176" t="s">
        <v>32</v>
      </c>
      <c r="J70" s="176" t="s">
        <v>33</v>
      </c>
      <c r="K70" s="176" t="s">
        <v>2</v>
      </c>
      <c r="L70" s="168" t="s">
        <v>27</v>
      </c>
      <c r="M70" s="169"/>
      <c r="N70" s="170"/>
    </row>
    <row r="71" spans="1:14" ht="90" customHeight="1" x14ac:dyDescent="0.25">
      <c r="A71" s="176"/>
      <c r="B71" s="176"/>
      <c r="C71" s="172"/>
      <c r="D71" s="172"/>
      <c r="E71" s="172"/>
      <c r="F71" s="78" t="s">
        <v>826</v>
      </c>
      <c r="G71" s="78" t="s">
        <v>827</v>
      </c>
      <c r="H71" s="60" t="s">
        <v>1727</v>
      </c>
      <c r="I71" s="176"/>
      <c r="J71" s="176"/>
      <c r="K71" s="176"/>
      <c r="L71" s="60" t="s">
        <v>826</v>
      </c>
      <c r="M71" s="60" t="s">
        <v>827</v>
      </c>
      <c r="N71" s="60" t="s">
        <v>1727</v>
      </c>
    </row>
    <row r="72" spans="1:14" ht="23.25" customHeight="1" x14ac:dyDescent="0.25">
      <c r="A72" s="54">
        <v>1</v>
      </c>
      <c r="B72" s="57" t="s">
        <v>572</v>
      </c>
      <c r="C72" s="54">
        <v>13</v>
      </c>
      <c r="D72" s="54">
        <v>19</v>
      </c>
      <c r="E72" s="54">
        <v>19</v>
      </c>
      <c r="F72" s="54"/>
      <c r="G72" s="54">
        <v>19</v>
      </c>
      <c r="H72" s="54"/>
      <c r="I72" s="54">
        <v>13</v>
      </c>
      <c r="J72" s="54">
        <v>16</v>
      </c>
      <c r="K72" s="54">
        <v>16</v>
      </c>
      <c r="L72" s="54"/>
      <c r="M72" s="54">
        <v>16</v>
      </c>
      <c r="N72" s="58"/>
    </row>
    <row r="73" spans="1:14" ht="23.25" customHeight="1" x14ac:dyDescent="0.25">
      <c r="A73" s="54">
        <v>2</v>
      </c>
      <c r="B73" s="57" t="s">
        <v>573</v>
      </c>
      <c r="C73" s="54">
        <v>1</v>
      </c>
      <c r="D73" s="54">
        <v>1</v>
      </c>
      <c r="E73" s="54">
        <v>1</v>
      </c>
      <c r="F73" s="54"/>
      <c r="G73" s="54">
        <v>1</v>
      </c>
      <c r="H73" s="54"/>
      <c r="I73" s="54"/>
      <c r="J73" s="54"/>
      <c r="K73" s="54"/>
      <c r="L73" s="54"/>
      <c r="M73" s="54"/>
      <c r="N73" s="58"/>
    </row>
    <row r="74" spans="1:14" ht="23.25" customHeight="1" x14ac:dyDescent="0.25">
      <c r="A74" s="54">
        <v>3</v>
      </c>
      <c r="B74" s="57" t="s">
        <v>574</v>
      </c>
      <c r="C74" s="54">
        <v>5</v>
      </c>
      <c r="D74" s="54">
        <v>5</v>
      </c>
      <c r="E74" s="54">
        <v>5</v>
      </c>
      <c r="F74" s="54"/>
      <c r="G74" s="54">
        <v>5</v>
      </c>
      <c r="H74" s="54"/>
      <c r="I74" s="54">
        <v>6</v>
      </c>
      <c r="J74" s="54">
        <v>11</v>
      </c>
      <c r="K74" s="54">
        <v>11</v>
      </c>
      <c r="L74" s="54"/>
      <c r="M74" s="54">
        <v>11</v>
      </c>
      <c r="N74" s="58"/>
    </row>
    <row r="75" spans="1:14" ht="23.25" customHeight="1" x14ac:dyDescent="0.25">
      <c r="A75" s="54">
        <v>4</v>
      </c>
      <c r="B75" s="57" t="s">
        <v>575</v>
      </c>
      <c r="C75" s="54">
        <v>16</v>
      </c>
      <c r="D75" s="54">
        <v>24</v>
      </c>
      <c r="E75" s="54">
        <v>24</v>
      </c>
      <c r="F75" s="54"/>
      <c r="G75" s="54">
        <v>24</v>
      </c>
      <c r="H75" s="54"/>
      <c r="I75" s="54">
        <v>9</v>
      </c>
      <c r="J75" s="54">
        <v>11</v>
      </c>
      <c r="K75" s="54">
        <v>11</v>
      </c>
      <c r="L75" s="54"/>
      <c r="M75" s="54">
        <v>11</v>
      </c>
      <c r="N75" s="58"/>
    </row>
    <row r="76" spans="1:14" ht="23.25" customHeight="1" x14ac:dyDescent="0.25">
      <c r="A76" s="54">
        <v>5</v>
      </c>
      <c r="B76" s="57" t="s">
        <v>576</v>
      </c>
      <c r="C76" s="54">
        <v>3</v>
      </c>
      <c r="D76" s="54">
        <v>4</v>
      </c>
      <c r="E76" s="54">
        <v>4</v>
      </c>
      <c r="F76" s="54"/>
      <c r="G76" s="54">
        <v>4</v>
      </c>
      <c r="H76" s="54"/>
      <c r="I76" s="54">
        <v>8</v>
      </c>
      <c r="J76" s="54">
        <v>9</v>
      </c>
      <c r="K76" s="54">
        <v>9</v>
      </c>
      <c r="L76" s="54"/>
      <c r="M76" s="54">
        <v>9</v>
      </c>
      <c r="N76" s="58"/>
    </row>
    <row r="77" spans="1:14" ht="23.25" customHeight="1" x14ac:dyDescent="0.25">
      <c r="A77" s="54">
        <v>6</v>
      </c>
      <c r="B77" s="57" t="s">
        <v>577</v>
      </c>
      <c r="C77" s="54">
        <v>12</v>
      </c>
      <c r="D77" s="54">
        <v>25</v>
      </c>
      <c r="E77" s="54">
        <v>25</v>
      </c>
      <c r="F77" s="54"/>
      <c r="G77" s="54">
        <v>25</v>
      </c>
      <c r="H77" s="54"/>
      <c r="I77" s="54">
        <v>7</v>
      </c>
      <c r="J77" s="54">
        <v>9</v>
      </c>
      <c r="K77" s="54">
        <v>9</v>
      </c>
      <c r="L77" s="54"/>
      <c r="M77" s="54">
        <v>9</v>
      </c>
      <c r="N77" s="58"/>
    </row>
    <row r="78" spans="1:14" ht="23.25" customHeight="1" x14ac:dyDescent="0.25">
      <c r="A78" s="54">
        <v>7</v>
      </c>
      <c r="B78" s="57" t="s">
        <v>578</v>
      </c>
      <c r="C78" s="54"/>
      <c r="D78" s="54"/>
      <c r="E78" s="54"/>
      <c r="F78" s="54"/>
      <c r="G78" s="54"/>
      <c r="H78" s="54"/>
      <c r="I78" s="54">
        <v>3</v>
      </c>
      <c r="J78" s="54">
        <v>3</v>
      </c>
      <c r="K78" s="54">
        <v>3</v>
      </c>
      <c r="L78" s="54"/>
      <c r="M78" s="54">
        <v>3</v>
      </c>
      <c r="N78" s="58"/>
    </row>
    <row r="79" spans="1:14" ht="23.25" customHeight="1" x14ac:dyDescent="0.25">
      <c r="A79" s="54">
        <v>8</v>
      </c>
      <c r="B79" s="57" t="s">
        <v>579</v>
      </c>
      <c r="C79" s="54">
        <v>2</v>
      </c>
      <c r="D79" s="54">
        <v>3</v>
      </c>
      <c r="E79" s="54">
        <v>3</v>
      </c>
      <c r="F79" s="54"/>
      <c r="G79" s="54">
        <v>3</v>
      </c>
      <c r="H79" s="54"/>
      <c r="I79" s="54">
        <v>6</v>
      </c>
      <c r="J79" s="54">
        <v>9</v>
      </c>
      <c r="K79" s="54">
        <v>9</v>
      </c>
      <c r="L79" s="54"/>
      <c r="M79" s="54">
        <v>9</v>
      </c>
      <c r="N79" s="58"/>
    </row>
    <row r="80" spans="1:14" ht="23.25" customHeight="1" x14ac:dyDescent="0.25">
      <c r="A80" s="54">
        <v>9</v>
      </c>
      <c r="B80" s="57" t="s">
        <v>580</v>
      </c>
      <c r="C80" s="54"/>
      <c r="D80" s="54"/>
      <c r="E80" s="54"/>
      <c r="F80" s="54"/>
      <c r="G80" s="54"/>
      <c r="H80" s="54"/>
      <c r="I80" s="54">
        <v>1</v>
      </c>
      <c r="J80" s="54">
        <v>1</v>
      </c>
      <c r="K80" s="54">
        <v>1</v>
      </c>
      <c r="L80" s="54"/>
      <c r="M80" s="54">
        <v>1</v>
      </c>
      <c r="N80" s="58"/>
    </row>
    <row r="81" spans="1:14" ht="23.25" customHeight="1" x14ac:dyDescent="0.25">
      <c r="A81" s="54">
        <v>10</v>
      </c>
      <c r="B81" s="57" t="s">
        <v>581</v>
      </c>
      <c r="C81" s="54"/>
      <c r="D81" s="54"/>
      <c r="E81" s="54"/>
      <c r="F81" s="54"/>
      <c r="G81" s="54"/>
      <c r="H81" s="54"/>
      <c r="I81" s="54">
        <v>1</v>
      </c>
      <c r="J81" s="54">
        <v>1</v>
      </c>
      <c r="K81" s="54">
        <v>1</v>
      </c>
      <c r="L81" s="54"/>
      <c r="M81" s="54">
        <v>1</v>
      </c>
      <c r="N81" s="58"/>
    </row>
    <row r="82" spans="1:14" ht="23.25" customHeight="1" x14ac:dyDescent="0.25">
      <c r="A82" s="176" t="s">
        <v>4</v>
      </c>
      <c r="B82" s="176"/>
      <c r="C82" s="60">
        <v>52</v>
      </c>
      <c r="D82" s="60">
        <v>81</v>
      </c>
      <c r="E82" s="60">
        <v>81</v>
      </c>
      <c r="F82" s="60">
        <v>0</v>
      </c>
      <c r="G82" s="60">
        <v>81</v>
      </c>
      <c r="H82" s="60"/>
      <c r="I82" s="60">
        <v>54</v>
      </c>
      <c r="J82" s="60">
        <v>70</v>
      </c>
      <c r="K82" s="60">
        <v>70</v>
      </c>
      <c r="L82" s="60">
        <v>0</v>
      </c>
      <c r="M82" s="60">
        <v>70</v>
      </c>
      <c r="N82" s="58"/>
    </row>
    <row r="84" spans="1:14" ht="20.25" x14ac:dyDescent="0.25">
      <c r="A84" s="165" t="s">
        <v>2175</v>
      </c>
      <c r="B84" s="165"/>
      <c r="C84" s="165"/>
      <c r="D84" s="165"/>
      <c r="E84" s="165"/>
      <c r="F84" s="165"/>
      <c r="G84" s="165"/>
      <c r="H84" s="165"/>
      <c r="I84" s="165"/>
      <c r="J84" s="165"/>
      <c r="K84" s="165"/>
      <c r="L84" s="165"/>
      <c r="M84" s="165"/>
      <c r="N84" s="165"/>
    </row>
    <row r="85" spans="1:14" ht="45" customHeight="1" x14ac:dyDescent="0.25">
      <c r="A85" s="176" t="s">
        <v>0</v>
      </c>
      <c r="B85" s="176" t="s">
        <v>1</v>
      </c>
      <c r="C85" s="168" t="s">
        <v>3</v>
      </c>
      <c r="D85" s="169"/>
      <c r="E85" s="169"/>
      <c r="F85" s="169"/>
      <c r="G85" s="169"/>
      <c r="H85" s="170"/>
      <c r="I85" s="168" t="s">
        <v>47</v>
      </c>
      <c r="J85" s="169"/>
      <c r="K85" s="169"/>
      <c r="L85" s="169"/>
      <c r="M85" s="169"/>
      <c r="N85" s="170"/>
    </row>
    <row r="86" spans="1:14" ht="23.25" customHeight="1" x14ac:dyDescent="0.25">
      <c r="A86" s="176"/>
      <c r="B86" s="176"/>
      <c r="C86" s="171" t="s">
        <v>32</v>
      </c>
      <c r="D86" s="171" t="s">
        <v>33</v>
      </c>
      <c r="E86" s="171" t="s">
        <v>2</v>
      </c>
      <c r="F86" s="173" t="s">
        <v>27</v>
      </c>
      <c r="G86" s="174"/>
      <c r="H86" s="175"/>
      <c r="I86" s="176" t="s">
        <v>32</v>
      </c>
      <c r="J86" s="176" t="s">
        <v>33</v>
      </c>
      <c r="K86" s="176" t="s">
        <v>2</v>
      </c>
      <c r="L86" s="168" t="s">
        <v>27</v>
      </c>
      <c r="M86" s="169"/>
      <c r="N86" s="170"/>
    </row>
    <row r="87" spans="1:14" ht="90" customHeight="1" x14ac:dyDescent="0.25">
      <c r="A87" s="176"/>
      <c r="B87" s="176"/>
      <c r="C87" s="172"/>
      <c r="D87" s="172"/>
      <c r="E87" s="172"/>
      <c r="F87" s="78" t="s">
        <v>826</v>
      </c>
      <c r="G87" s="78" t="s">
        <v>827</v>
      </c>
      <c r="H87" s="60" t="s">
        <v>1727</v>
      </c>
      <c r="I87" s="176"/>
      <c r="J87" s="176"/>
      <c r="K87" s="176"/>
      <c r="L87" s="60" t="s">
        <v>826</v>
      </c>
      <c r="M87" s="60" t="s">
        <v>827</v>
      </c>
      <c r="N87" s="60" t="s">
        <v>1727</v>
      </c>
    </row>
    <row r="88" spans="1:14" ht="23.25" customHeight="1" x14ac:dyDescent="0.25">
      <c r="A88" s="54">
        <v>1</v>
      </c>
      <c r="B88" s="57" t="s">
        <v>1000</v>
      </c>
      <c r="C88" s="54">
        <v>5</v>
      </c>
      <c r="D88" s="54">
        <v>12</v>
      </c>
      <c r="E88" s="54">
        <v>12</v>
      </c>
      <c r="F88" s="54">
        <v>0</v>
      </c>
      <c r="G88" s="54">
        <v>12</v>
      </c>
      <c r="H88" s="54"/>
      <c r="I88" s="54">
        <v>10</v>
      </c>
      <c r="J88" s="54">
        <v>25</v>
      </c>
      <c r="K88" s="54">
        <v>25</v>
      </c>
      <c r="L88" s="54">
        <v>0</v>
      </c>
      <c r="M88" s="54">
        <v>25</v>
      </c>
      <c r="N88" s="58"/>
    </row>
    <row r="89" spans="1:14" ht="23.25" customHeight="1" x14ac:dyDescent="0.25">
      <c r="A89" s="54">
        <v>2</v>
      </c>
      <c r="B89" s="57" t="s">
        <v>1001</v>
      </c>
      <c r="C89" s="54">
        <v>7</v>
      </c>
      <c r="D89" s="54">
        <v>17</v>
      </c>
      <c r="E89" s="54">
        <v>17</v>
      </c>
      <c r="F89" s="54">
        <v>0</v>
      </c>
      <c r="G89" s="54">
        <v>17</v>
      </c>
      <c r="H89" s="54"/>
      <c r="I89" s="54">
        <v>3</v>
      </c>
      <c r="J89" s="54">
        <v>4</v>
      </c>
      <c r="K89" s="54">
        <v>4</v>
      </c>
      <c r="L89" s="54">
        <v>0</v>
      </c>
      <c r="M89" s="54">
        <v>4</v>
      </c>
      <c r="N89" s="58"/>
    </row>
    <row r="90" spans="1:14" ht="23.25" customHeight="1" x14ac:dyDescent="0.25">
      <c r="A90" s="54">
        <v>3</v>
      </c>
      <c r="B90" s="57" t="s">
        <v>1002</v>
      </c>
      <c r="C90" s="54">
        <v>9</v>
      </c>
      <c r="D90" s="54">
        <v>9</v>
      </c>
      <c r="E90" s="54">
        <v>9</v>
      </c>
      <c r="F90" s="54">
        <v>0</v>
      </c>
      <c r="G90" s="54">
        <v>9</v>
      </c>
      <c r="H90" s="54"/>
      <c r="I90" s="54">
        <v>9</v>
      </c>
      <c r="J90" s="54">
        <v>11</v>
      </c>
      <c r="K90" s="54">
        <v>11</v>
      </c>
      <c r="L90" s="54">
        <v>0</v>
      </c>
      <c r="M90" s="54">
        <v>11</v>
      </c>
      <c r="N90" s="58"/>
    </row>
    <row r="91" spans="1:14" ht="23.25" customHeight="1" x14ac:dyDescent="0.25">
      <c r="A91" s="54">
        <v>4</v>
      </c>
      <c r="B91" s="57" t="s">
        <v>1003</v>
      </c>
      <c r="C91" s="54">
        <v>8</v>
      </c>
      <c r="D91" s="54">
        <v>17</v>
      </c>
      <c r="E91" s="54">
        <v>17</v>
      </c>
      <c r="F91" s="54">
        <v>0</v>
      </c>
      <c r="G91" s="54">
        <v>17</v>
      </c>
      <c r="H91" s="54"/>
      <c r="I91" s="54">
        <v>11</v>
      </c>
      <c r="J91" s="54">
        <v>31</v>
      </c>
      <c r="K91" s="54">
        <v>31</v>
      </c>
      <c r="L91" s="54">
        <v>0</v>
      </c>
      <c r="M91" s="54">
        <v>31</v>
      </c>
      <c r="N91" s="58"/>
    </row>
    <row r="92" spans="1:14" ht="23.25" customHeight="1" x14ac:dyDescent="0.25">
      <c r="A92" s="54">
        <v>5</v>
      </c>
      <c r="B92" s="57" t="s">
        <v>1004</v>
      </c>
      <c r="C92" s="54">
        <v>5</v>
      </c>
      <c r="D92" s="54">
        <v>6</v>
      </c>
      <c r="E92" s="54">
        <v>6</v>
      </c>
      <c r="F92" s="54">
        <v>0</v>
      </c>
      <c r="G92" s="54">
        <v>6</v>
      </c>
      <c r="H92" s="54"/>
      <c r="I92" s="54">
        <v>9</v>
      </c>
      <c r="J92" s="54">
        <v>14</v>
      </c>
      <c r="K92" s="54">
        <v>14</v>
      </c>
      <c r="L92" s="54">
        <v>0</v>
      </c>
      <c r="M92" s="54">
        <v>14</v>
      </c>
      <c r="N92" s="58"/>
    </row>
    <row r="93" spans="1:14" ht="23.25" customHeight="1" x14ac:dyDescent="0.25">
      <c r="A93" s="54">
        <v>6</v>
      </c>
      <c r="B93" s="57" t="s">
        <v>1005</v>
      </c>
      <c r="C93" s="54">
        <v>3</v>
      </c>
      <c r="D93" s="54">
        <v>3</v>
      </c>
      <c r="E93" s="54">
        <v>3</v>
      </c>
      <c r="F93" s="54">
        <v>0</v>
      </c>
      <c r="G93" s="54">
        <v>3</v>
      </c>
      <c r="H93" s="54"/>
      <c r="I93" s="54">
        <v>0</v>
      </c>
      <c r="J93" s="54">
        <v>0</v>
      </c>
      <c r="K93" s="54">
        <v>0</v>
      </c>
      <c r="L93" s="54">
        <v>0</v>
      </c>
      <c r="M93" s="54">
        <v>0</v>
      </c>
      <c r="N93" s="58"/>
    </row>
    <row r="94" spans="1:14" ht="23.25" customHeight="1" x14ac:dyDescent="0.25">
      <c r="A94" s="54">
        <v>7</v>
      </c>
      <c r="B94" s="57" t="s">
        <v>1006</v>
      </c>
      <c r="C94" s="54"/>
      <c r="D94" s="54"/>
      <c r="E94" s="54"/>
      <c r="F94" s="54"/>
      <c r="G94" s="54"/>
      <c r="H94" s="54"/>
      <c r="I94" s="54">
        <v>2</v>
      </c>
      <c r="J94" s="54">
        <v>3</v>
      </c>
      <c r="K94" s="54">
        <v>3</v>
      </c>
      <c r="L94" s="54">
        <v>1</v>
      </c>
      <c r="M94" s="54">
        <v>2</v>
      </c>
      <c r="N94" s="58"/>
    </row>
    <row r="95" spans="1:14" ht="23.25" customHeight="1" x14ac:dyDescent="0.25">
      <c r="A95" s="176" t="s">
        <v>4</v>
      </c>
      <c r="B95" s="176"/>
      <c r="C95" s="62">
        <f>SUM(C88:C94)</f>
        <v>37</v>
      </c>
      <c r="D95" s="62">
        <f t="shared" ref="D95:G95" si="3">SUM(D88:D94)</f>
        <v>64</v>
      </c>
      <c r="E95" s="62">
        <f t="shared" si="3"/>
        <v>64</v>
      </c>
      <c r="F95" s="62">
        <f t="shared" si="3"/>
        <v>0</v>
      </c>
      <c r="G95" s="62">
        <f t="shared" si="3"/>
        <v>64</v>
      </c>
      <c r="H95" s="60"/>
      <c r="I95" s="60">
        <v>44</v>
      </c>
      <c r="J95" s="60">
        <v>88</v>
      </c>
      <c r="K95" s="60">
        <v>88</v>
      </c>
      <c r="L95" s="60">
        <v>1</v>
      </c>
      <c r="M95" s="60">
        <v>87</v>
      </c>
      <c r="N95" s="58"/>
    </row>
    <row r="97" spans="1:14" ht="20.25" x14ac:dyDescent="0.25">
      <c r="A97" s="165" t="s">
        <v>2176</v>
      </c>
      <c r="B97" s="165"/>
      <c r="C97" s="165"/>
      <c r="D97" s="165"/>
      <c r="E97" s="165"/>
      <c r="F97" s="165"/>
      <c r="G97" s="165"/>
      <c r="H97" s="165"/>
      <c r="I97" s="165"/>
      <c r="J97" s="165"/>
      <c r="K97" s="165"/>
      <c r="L97" s="165"/>
      <c r="M97" s="165"/>
      <c r="N97" s="165"/>
    </row>
    <row r="98" spans="1:14" ht="45" customHeight="1" x14ac:dyDescent="0.25">
      <c r="A98" s="176" t="s">
        <v>0</v>
      </c>
      <c r="B98" s="179" t="s">
        <v>1417</v>
      </c>
      <c r="C98" s="168" t="s">
        <v>3</v>
      </c>
      <c r="D98" s="169"/>
      <c r="E98" s="169"/>
      <c r="F98" s="169"/>
      <c r="G98" s="169"/>
      <c r="H98" s="170"/>
      <c r="I98" s="168" t="s">
        <v>47</v>
      </c>
      <c r="J98" s="169"/>
      <c r="K98" s="169"/>
      <c r="L98" s="169"/>
      <c r="M98" s="169"/>
      <c r="N98" s="170"/>
    </row>
    <row r="99" spans="1:14" ht="23.25" customHeight="1" x14ac:dyDescent="0.25">
      <c r="A99" s="176"/>
      <c r="B99" s="179"/>
      <c r="C99" s="171" t="s">
        <v>32</v>
      </c>
      <c r="D99" s="171" t="s">
        <v>33</v>
      </c>
      <c r="E99" s="171" t="s">
        <v>2</v>
      </c>
      <c r="F99" s="173" t="s">
        <v>27</v>
      </c>
      <c r="G99" s="174"/>
      <c r="H99" s="175"/>
      <c r="I99" s="176" t="s">
        <v>32</v>
      </c>
      <c r="J99" s="176" t="s">
        <v>33</v>
      </c>
      <c r="K99" s="176" t="s">
        <v>2</v>
      </c>
      <c r="L99" s="168" t="s">
        <v>27</v>
      </c>
      <c r="M99" s="169"/>
      <c r="N99" s="170"/>
    </row>
    <row r="100" spans="1:14" ht="90" customHeight="1" x14ac:dyDescent="0.25">
      <c r="A100" s="176"/>
      <c r="B100" s="179"/>
      <c r="C100" s="172"/>
      <c r="D100" s="172"/>
      <c r="E100" s="172"/>
      <c r="F100" s="78" t="s">
        <v>826</v>
      </c>
      <c r="G100" s="78" t="s">
        <v>827</v>
      </c>
      <c r="H100" s="60" t="s">
        <v>1727</v>
      </c>
      <c r="I100" s="176"/>
      <c r="J100" s="176"/>
      <c r="K100" s="176"/>
      <c r="L100" s="60" t="s">
        <v>826</v>
      </c>
      <c r="M100" s="60" t="s">
        <v>827</v>
      </c>
      <c r="N100" s="60" t="s">
        <v>1727</v>
      </c>
    </row>
    <row r="101" spans="1:14" ht="23.25" customHeight="1" x14ac:dyDescent="0.25">
      <c r="A101" s="68">
        <v>1</v>
      </c>
      <c r="B101" s="79" t="s">
        <v>1418</v>
      </c>
      <c r="C101" s="68">
        <v>6</v>
      </c>
      <c r="D101" s="71">
        <v>6</v>
      </c>
      <c r="E101" s="70">
        <f>+F101+G101</f>
        <v>6</v>
      </c>
      <c r="F101" s="70"/>
      <c r="G101" s="70">
        <v>6</v>
      </c>
      <c r="H101" s="70"/>
      <c r="I101" s="70"/>
      <c r="J101" s="71"/>
      <c r="K101" s="70"/>
      <c r="L101" s="70"/>
      <c r="M101" s="70"/>
      <c r="N101" s="58"/>
    </row>
    <row r="102" spans="1:14" ht="23.25" customHeight="1" x14ac:dyDescent="0.25">
      <c r="A102" s="68">
        <f>+A101+1</f>
        <v>2</v>
      </c>
      <c r="B102" s="79" t="s">
        <v>1419</v>
      </c>
      <c r="C102" s="68">
        <v>7</v>
      </c>
      <c r="D102" s="71">
        <v>7</v>
      </c>
      <c r="E102" s="70">
        <f t="shared" ref="E102:E111" si="4">+F102+G102</f>
        <v>7</v>
      </c>
      <c r="F102" s="70"/>
      <c r="G102" s="70">
        <v>7</v>
      </c>
      <c r="H102" s="70"/>
      <c r="I102" s="70"/>
      <c r="J102" s="71"/>
      <c r="K102" s="70"/>
      <c r="L102" s="70"/>
      <c r="M102" s="70"/>
      <c r="N102" s="58"/>
    </row>
    <row r="103" spans="1:14" ht="23.25" customHeight="1" x14ac:dyDescent="0.25">
      <c r="A103" s="68">
        <f t="shared" ref="A103:A111" si="5">+A102+1</f>
        <v>3</v>
      </c>
      <c r="B103" s="79" t="s">
        <v>1420</v>
      </c>
      <c r="C103" s="70">
        <v>1</v>
      </c>
      <c r="D103" s="71">
        <v>1</v>
      </c>
      <c r="E103" s="70">
        <f t="shared" si="4"/>
        <v>1</v>
      </c>
      <c r="F103" s="70"/>
      <c r="G103" s="70">
        <v>1</v>
      </c>
      <c r="H103" s="70"/>
      <c r="I103" s="70"/>
      <c r="J103" s="71"/>
      <c r="K103" s="70"/>
      <c r="L103" s="70"/>
      <c r="M103" s="70"/>
      <c r="N103" s="58"/>
    </row>
    <row r="104" spans="1:14" ht="23.25" customHeight="1" x14ac:dyDescent="0.25">
      <c r="A104" s="68">
        <f t="shared" si="5"/>
        <v>4</v>
      </c>
      <c r="B104" s="79" t="s">
        <v>1421</v>
      </c>
      <c r="C104" s="70">
        <v>4</v>
      </c>
      <c r="D104" s="80">
        <v>4</v>
      </c>
      <c r="E104" s="70">
        <f t="shared" si="4"/>
        <v>4</v>
      </c>
      <c r="F104" s="70"/>
      <c r="G104" s="70">
        <v>4</v>
      </c>
      <c r="H104" s="70"/>
      <c r="I104" s="70">
        <v>1</v>
      </c>
      <c r="J104" s="80">
        <v>1</v>
      </c>
      <c r="K104" s="70">
        <f t="shared" ref="K104:K111" si="6">+L104+M104</f>
        <v>1</v>
      </c>
      <c r="L104" s="70"/>
      <c r="M104" s="70">
        <v>1</v>
      </c>
      <c r="N104" s="58"/>
    </row>
    <row r="105" spans="1:14" ht="23.25" customHeight="1" x14ac:dyDescent="0.25">
      <c r="A105" s="68">
        <f t="shared" si="5"/>
        <v>5</v>
      </c>
      <c r="B105" s="79" t="s">
        <v>1422</v>
      </c>
      <c r="C105" s="68">
        <v>2</v>
      </c>
      <c r="D105" s="71">
        <v>2</v>
      </c>
      <c r="E105" s="70">
        <f t="shared" si="4"/>
        <v>2</v>
      </c>
      <c r="F105" s="70"/>
      <c r="G105" s="70">
        <v>2</v>
      </c>
      <c r="H105" s="70"/>
      <c r="I105" s="68"/>
      <c r="J105" s="71"/>
      <c r="K105" s="70"/>
      <c r="L105" s="70"/>
      <c r="M105" s="70"/>
      <c r="N105" s="58"/>
    </row>
    <row r="106" spans="1:14" ht="23.25" customHeight="1" x14ac:dyDescent="0.25">
      <c r="A106" s="68">
        <f t="shared" si="5"/>
        <v>6</v>
      </c>
      <c r="B106" s="79" t="s">
        <v>1423</v>
      </c>
      <c r="C106" s="68">
        <v>4</v>
      </c>
      <c r="D106" s="71">
        <v>4</v>
      </c>
      <c r="E106" s="70">
        <f t="shared" si="4"/>
        <v>4</v>
      </c>
      <c r="F106" s="70"/>
      <c r="G106" s="70">
        <v>4</v>
      </c>
      <c r="H106" s="70"/>
      <c r="I106" s="68"/>
      <c r="J106" s="71"/>
      <c r="K106" s="70"/>
      <c r="L106" s="70"/>
      <c r="M106" s="70"/>
      <c r="N106" s="58"/>
    </row>
    <row r="107" spans="1:14" ht="23.25" customHeight="1" x14ac:dyDescent="0.25">
      <c r="A107" s="68">
        <f t="shared" si="5"/>
        <v>7</v>
      </c>
      <c r="B107" s="79" t="s">
        <v>1424</v>
      </c>
      <c r="C107" s="68">
        <v>1</v>
      </c>
      <c r="D107" s="71">
        <v>1</v>
      </c>
      <c r="E107" s="70">
        <f t="shared" si="4"/>
        <v>1</v>
      </c>
      <c r="F107" s="70"/>
      <c r="G107" s="70">
        <v>1</v>
      </c>
      <c r="H107" s="70"/>
      <c r="I107" s="68"/>
      <c r="J107" s="71"/>
      <c r="K107" s="70">
        <f t="shared" si="6"/>
        <v>0</v>
      </c>
      <c r="L107" s="70"/>
      <c r="M107" s="70"/>
      <c r="N107" s="58"/>
    </row>
    <row r="108" spans="1:14" ht="23.25" customHeight="1" x14ac:dyDescent="0.25">
      <c r="A108" s="68">
        <f t="shared" si="5"/>
        <v>8</v>
      </c>
      <c r="B108" s="79" t="s">
        <v>1425</v>
      </c>
      <c r="C108" s="68">
        <v>1</v>
      </c>
      <c r="D108" s="71">
        <v>1</v>
      </c>
      <c r="E108" s="70">
        <f t="shared" si="4"/>
        <v>1</v>
      </c>
      <c r="F108" s="70"/>
      <c r="G108" s="70">
        <v>1</v>
      </c>
      <c r="H108" s="70"/>
      <c r="I108" s="68"/>
      <c r="J108" s="71"/>
      <c r="K108" s="70"/>
      <c r="L108" s="70"/>
      <c r="M108" s="70"/>
      <c r="N108" s="58"/>
    </row>
    <row r="109" spans="1:14" ht="23.25" customHeight="1" x14ac:dyDescent="0.25">
      <c r="A109" s="68">
        <f t="shared" si="5"/>
        <v>9</v>
      </c>
      <c r="B109" s="79" t="s">
        <v>1426</v>
      </c>
      <c r="C109" s="68">
        <v>1</v>
      </c>
      <c r="D109" s="71">
        <v>1</v>
      </c>
      <c r="E109" s="70">
        <f t="shared" si="4"/>
        <v>1</v>
      </c>
      <c r="F109" s="68"/>
      <c r="G109" s="68">
        <v>1</v>
      </c>
      <c r="H109" s="68"/>
      <c r="I109" s="68">
        <v>2</v>
      </c>
      <c r="J109" s="71">
        <v>2</v>
      </c>
      <c r="K109" s="70">
        <f t="shared" si="6"/>
        <v>2</v>
      </c>
      <c r="L109" s="68"/>
      <c r="M109" s="68">
        <v>2</v>
      </c>
      <c r="N109" s="58"/>
    </row>
    <row r="110" spans="1:14" ht="23.25" customHeight="1" x14ac:dyDescent="0.25">
      <c r="A110" s="68">
        <f t="shared" si="5"/>
        <v>10</v>
      </c>
      <c r="B110" s="79" t="s">
        <v>1427</v>
      </c>
      <c r="C110" s="68">
        <v>2</v>
      </c>
      <c r="D110" s="71">
        <v>2</v>
      </c>
      <c r="E110" s="70">
        <f t="shared" si="4"/>
        <v>2</v>
      </c>
      <c r="F110" s="70"/>
      <c r="G110" s="70">
        <v>2</v>
      </c>
      <c r="H110" s="70"/>
      <c r="I110" s="68">
        <v>2</v>
      </c>
      <c r="J110" s="71">
        <v>2</v>
      </c>
      <c r="K110" s="70">
        <v>2</v>
      </c>
      <c r="L110" s="70"/>
      <c r="M110" s="70">
        <v>2</v>
      </c>
      <c r="N110" s="58"/>
    </row>
    <row r="111" spans="1:14" ht="23.25" customHeight="1" x14ac:dyDescent="0.25">
      <c r="A111" s="68">
        <f t="shared" si="5"/>
        <v>11</v>
      </c>
      <c r="B111" s="79" t="s">
        <v>1428</v>
      </c>
      <c r="C111" s="68">
        <v>12</v>
      </c>
      <c r="D111" s="71">
        <v>13</v>
      </c>
      <c r="E111" s="70">
        <f t="shared" si="4"/>
        <v>13</v>
      </c>
      <c r="F111" s="70"/>
      <c r="G111" s="70">
        <v>13</v>
      </c>
      <c r="H111" s="70"/>
      <c r="I111" s="68">
        <v>4</v>
      </c>
      <c r="J111" s="71">
        <v>4</v>
      </c>
      <c r="K111" s="70">
        <f t="shared" si="6"/>
        <v>4</v>
      </c>
      <c r="L111" s="70"/>
      <c r="M111" s="70">
        <v>4</v>
      </c>
      <c r="N111" s="58"/>
    </row>
    <row r="112" spans="1:14" ht="23.25" customHeight="1" x14ac:dyDescent="0.25">
      <c r="A112" s="177" t="s">
        <v>4</v>
      </c>
      <c r="B112" s="178"/>
      <c r="C112" s="72">
        <f>SUM(C101:C111)</f>
        <v>41</v>
      </c>
      <c r="D112" s="72">
        <f>SUM(D101:D111)</f>
        <v>42</v>
      </c>
      <c r="E112" s="72">
        <f>SUM(E101:E111)</f>
        <v>42</v>
      </c>
      <c r="F112" s="72">
        <f>SUM(F101:F111)</f>
        <v>0</v>
      </c>
      <c r="G112" s="72">
        <f>SUM(G101:G111)</f>
        <v>42</v>
      </c>
      <c r="H112" s="72"/>
      <c r="I112" s="72">
        <f>SUM(I101:I111)</f>
        <v>9</v>
      </c>
      <c r="J112" s="72">
        <f>SUM(J101:J111)</f>
        <v>9</v>
      </c>
      <c r="K112" s="72">
        <f>SUM(K101:K111)</f>
        <v>9</v>
      </c>
      <c r="L112" s="72">
        <f>SUM(L101:L111)</f>
        <v>0</v>
      </c>
      <c r="M112" s="72">
        <f>SUM(M101:M111)</f>
        <v>9</v>
      </c>
      <c r="N112" s="58"/>
    </row>
    <row r="114" spans="1:14" ht="20.25" x14ac:dyDescent="0.25">
      <c r="A114" s="165" t="s">
        <v>2177</v>
      </c>
      <c r="B114" s="165"/>
      <c r="C114" s="165"/>
      <c r="D114" s="165"/>
      <c r="E114" s="165"/>
      <c r="F114" s="165"/>
      <c r="G114" s="165"/>
      <c r="H114" s="165"/>
      <c r="I114" s="165"/>
      <c r="J114" s="165"/>
      <c r="K114" s="165"/>
      <c r="L114" s="165"/>
      <c r="M114" s="165"/>
      <c r="N114" s="165"/>
    </row>
    <row r="115" spans="1:14" ht="45" customHeight="1" x14ac:dyDescent="0.25">
      <c r="A115" s="176" t="s">
        <v>0</v>
      </c>
      <c r="B115" s="176" t="s">
        <v>1</v>
      </c>
      <c r="C115" s="168" t="s">
        <v>3</v>
      </c>
      <c r="D115" s="169"/>
      <c r="E115" s="169"/>
      <c r="F115" s="169"/>
      <c r="G115" s="169"/>
      <c r="H115" s="170"/>
      <c r="I115" s="168" t="s">
        <v>47</v>
      </c>
      <c r="J115" s="169"/>
      <c r="K115" s="169"/>
      <c r="L115" s="169"/>
      <c r="M115" s="169"/>
      <c r="N115" s="170"/>
    </row>
    <row r="116" spans="1:14" ht="23.25" customHeight="1" x14ac:dyDescent="0.25">
      <c r="A116" s="176"/>
      <c r="B116" s="176"/>
      <c r="C116" s="171" t="s">
        <v>32</v>
      </c>
      <c r="D116" s="171" t="s">
        <v>33</v>
      </c>
      <c r="E116" s="171" t="s">
        <v>2</v>
      </c>
      <c r="F116" s="173" t="s">
        <v>27</v>
      </c>
      <c r="G116" s="174"/>
      <c r="H116" s="175"/>
      <c r="I116" s="176" t="s">
        <v>32</v>
      </c>
      <c r="J116" s="176" t="s">
        <v>33</v>
      </c>
      <c r="K116" s="176" t="s">
        <v>2</v>
      </c>
      <c r="L116" s="168" t="s">
        <v>27</v>
      </c>
      <c r="M116" s="169"/>
      <c r="N116" s="170"/>
    </row>
    <row r="117" spans="1:14" ht="90" customHeight="1" x14ac:dyDescent="0.25">
      <c r="A117" s="176"/>
      <c r="B117" s="176"/>
      <c r="C117" s="172"/>
      <c r="D117" s="172"/>
      <c r="E117" s="172"/>
      <c r="F117" s="78" t="s">
        <v>826</v>
      </c>
      <c r="G117" s="78" t="s">
        <v>827</v>
      </c>
      <c r="H117" s="60" t="s">
        <v>1727</v>
      </c>
      <c r="I117" s="176"/>
      <c r="J117" s="176"/>
      <c r="K117" s="176"/>
      <c r="L117" s="60" t="s">
        <v>826</v>
      </c>
      <c r="M117" s="60" t="s">
        <v>827</v>
      </c>
      <c r="N117" s="60" t="s">
        <v>1727</v>
      </c>
    </row>
    <row r="118" spans="1:14" ht="23.25" customHeight="1" x14ac:dyDescent="0.25">
      <c r="A118" s="54">
        <v>1</v>
      </c>
      <c r="B118" s="57" t="s">
        <v>1528</v>
      </c>
      <c r="C118" s="54">
        <v>4</v>
      </c>
      <c r="D118" s="54">
        <v>7</v>
      </c>
      <c r="E118" s="54">
        <v>7</v>
      </c>
      <c r="F118" s="54">
        <v>0</v>
      </c>
      <c r="G118" s="54">
        <v>7</v>
      </c>
      <c r="H118" s="54"/>
      <c r="I118" s="54">
        <v>2</v>
      </c>
      <c r="J118" s="54">
        <v>3</v>
      </c>
      <c r="K118" s="54">
        <v>3</v>
      </c>
      <c r="L118" s="54">
        <v>0</v>
      </c>
      <c r="M118" s="54">
        <v>3</v>
      </c>
      <c r="N118" s="58"/>
    </row>
    <row r="119" spans="1:14" ht="23.25" customHeight="1" x14ac:dyDescent="0.25">
      <c r="A119" s="54">
        <v>2</v>
      </c>
      <c r="B119" s="57" t="s">
        <v>1529</v>
      </c>
      <c r="C119" s="54">
        <v>1</v>
      </c>
      <c r="D119" s="54">
        <v>1</v>
      </c>
      <c r="E119" s="54">
        <v>1</v>
      </c>
      <c r="F119" s="54">
        <v>0</v>
      </c>
      <c r="G119" s="54">
        <v>1</v>
      </c>
      <c r="H119" s="54"/>
      <c r="I119" s="54">
        <v>2</v>
      </c>
      <c r="J119" s="54">
        <v>2</v>
      </c>
      <c r="K119" s="54">
        <v>2</v>
      </c>
      <c r="L119" s="54">
        <v>0</v>
      </c>
      <c r="M119" s="54">
        <v>2</v>
      </c>
      <c r="N119" s="58"/>
    </row>
    <row r="120" spans="1:14" ht="23.25" customHeight="1" x14ac:dyDescent="0.25">
      <c r="A120" s="54">
        <v>3</v>
      </c>
      <c r="B120" s="57" t="s">
        <v>1530</v>
      </c>
      <c r="C120" s="54">
        <v>0</v>
      </c>
      <c r="D120" s="54">
        <v>0</v>
      </c>
      <c r="E120" s="54">
        <v>0</v>
      </c>
      <c r="F120" s="54">
        <v>0</v>
      </c>
      <c r="G120" s="54">
        <v>0</v>
      </c>
      <c r="H120" s="54"/>
      <c r="I120" s="54">
        <v>7</v>
      </c>
      <c r="J120" s="54">
        <v>7</v>
      </c>
      <c r="K120" s="54">
        <v>7</v>
      </c>
      <c r="L120" s="54">
        <v>0</v>
      </c>
      <c r="M120" s="54">
        <v>7</v>
      </c>
      <c r="N120" s="58"/>
    </row>
    <row r="121" spans="1:14" ht="23.25" customHeight="1" x14ac:dyDescent="0.25">
      <c r="A121" s="54">
        <v>4</v>
      </c>
      <c r="B121" s="57" t="s">
        <v>1531</v>
      </c>
      <c r="C121" s="54">
        <v>0</v>
      </c>
      <c r="D121" s="54">
        <v>0</v>
      </c>
      <c r="E121" s="54">
        <v>0</v>
      </c>
      <c r="F121" s="54">
        <v>0</v>
      </c>
      <c r="G121" s="54">
        <v>0</v>
      </c>
      <c r="H121" s="54"/>
      <c r="I121" s="54">
        <v>7</v>
      </c>
      <c r="J121" s="54">
        <v>10</v>
      </c>
      <c r="K121" s="54">
        <v>10</v>
      </c>
      <c r="L121" s="54">
        <v>0</v>
      </c>
      <c r="M121" s="54">
        <v>10</v>
      </c>
      <c r="N121" s="58"/>
    </row>
    <row r="122" spans="1:14" ht="23.25" customHeight="1" x14ac:dyDescent="0.25">
      <c r="A122" s="54">
        <v>5</v>
      </c>
      <c r="B122" s="57" t="s">
        <v>1532</v>
      </c>
      <c r="C122" s="54">
        <v>3</v>
      </c>
      <c r="D122" s="54">
        <v>3</v>
      </c>
      <c r="E122" s="54">
        <v>3</v>
      </c>
      <c r="F122" s="54">
        <v>0</v>
      </c>
      <c r="G122" s="54">
        <v>3</v>
      </c>
      <c r="H122" s="54"/>
      <c r="I122" s="54">
        <v>6</v>
      </c>
      <c r="J122" s="54">
        <v>6</v>
      </c>
      <c r="K122" s="54">
        <v>6</v>
      </c>
      <c r="L122" s="54">
        <v>0</v>
      </c>
      <c r="M122" s="54">
        <v>6</v>
      </c>
      <c r="N122" s="58"/>
    </row>
    <row r="123" spans="1:14" ht="23.25" customHeight="1" x14ac:dyDescent="0.25">
      <c r="A123" s="54">
        <v>6</v>
      </c>
      <c r="B123" s="57" t="s">
        <v>1533</v>
      </c>
      <c r="C123" s="54">
        <v>0</v>
      </c>
      <c r="D123" s="54">
        <v>0</v>
      </c>
      <c r="E123" s="54">
        <v>0</v>
      </c>
      <c r="F123" s="54">
        <v>0</v>
      </c>
      <c r="G123" s="54">
        <v>0</v>
      </c>
      <c r="H123" s="54"/>
      <c r="I123" s="54">
        <v>9</v>
      </c>
      <c r="J123" s="54">
        <v>11</v>
      </c>
      <c r="K123" s="54">
        <v>11</v>
      </c>
      <c r="L123" s="54">
        <v>0</v>
      </c>
      <c r="M123" s="54">
        <v>11</v>
      </c>
      <c r="N123" s="58"/>
    </row>
    <row r="124" spans="1:14" ht="23.25" customHeight="1" x14ac:dyDescent="0.25">
      <c r="A124" s="54">
        <v>7</v>
      </c>
      <c r="B124" s="57" t="s">
        <v>640</v>
      </c>
      <c r="C124" s="54">
        <v>0</v>
      </c>
      <c r="D124" s="54">
        <v>0</v>
      </c>
      <c r="E124" s="54">
        <v>1</v>
      </c>
      <c r="F124" s="54">
        <v>1</v>
      </c>
      <c r="G124" s="54">
        <v>0</v>
      </c>
      <c r="H124" s="54"/>
      <c r="I124" s="54">
        <v>7</v>
      </c>
      <c r="J124" s="54">
        <v>8</v>
      </c>
      <c r="K124" s="54">
        <v>8</v>
      </c>
      <c r="L124" s="54">
        <v>1</v>
      </c>
      <c r="M124" s="54">
        <v>7</v>
      </c>
      <c r="N124" s="58"/>
    </row>
    <row r="125" spans="1:14" ht="23.25" customHeight="1" x14ac:dyDescent="0.25">
      <c r="A125" s="54">
        <v>8</v>
      </c>
      <c r="B125" s="57" t="s">
        <v>1534</v>
      </c>
      <c r="C125" s="54">
        <v>6</v>
      </c>
      <c r="D125" s="54">
        <v>15</v>
      </c>
      <c r="E125" s="54">
        <v>15</v>
      </c>
      <c r="F125" s="54">
        <v>1</v>
      </c>
      <c r="G125" s="54">
        <v>14</v>
      </c>
      <c r="H125" s="54"/>
      <c r="I125" s="54">
        <v>6</v>
      </c>
      <c r="J125" s="54">
        <v>10</v>
      </c>
      <c r="K125" s="54">
        <v>10</v>
      </c>
      <c r="L125" s="54">
        <v>0</v>
      </c>
      <c r="M125" s="54">
        <v>10</v>
      </c>
      <c r="N125" s="58"/>
    </row>
    <row r="126" spans="1:14" ht="23.25" customHeight="1" x14ac:dyDescent="0.25">
      <c r="A126" s="54">
        <v>9</v>
      </c>
      <c r="B126" s="57" t="s">
        <v>12</v>
      </c>
      <c r="C126" s="54">
        <v>6</v>
      </c>
      <c r="D126" s="54">
        <v>7</v>
      </c>
      <c r="E126" s="54">
        <v>7</v>
      </c>
      <c r="F126" s="54">
        <v>0</v>
      </c>
      <c r="G126" s="54">
        <v>7</v>
      </c>
      <c r="H126" s="54"/>
      <c r="I126" s="54">
        <v>4</v>
      </c>
      <c r="J126" s="54">
        <v>4</v>
      </c>
      <c r="K126" s="54">
        <v>4</v>
      </c>
      <c r="L126" s="54">
        <v>1</v>
      </c>
      <c r="M126" s="54">
        <v>3</v>
      </c>
      <c r="N126" s="58"/>
    </row>
    <row r="127" spans="1:14" ht="23.25" customHeight="1" x14ac:dyDescent="0.25">
      <c r="A127" s="54">
        <v>10</v>
      </c>
      <c r="B127" s="57" t="s">
        <v>1535</v>
      </c>
      <c r="C127" s="54">
        <v>0</v>
      </c>
      <c r="D127" s="54">
        <v>0</v>
      </c>
      <c r="E127" s="54">
        <v>0</v>
      </c>
      <c r="F127" s="54">
        <v>0</v>
      </c>
      <c r="G127" s="54">
        <v>0</v>
      </c>
      <c r="H127" s="54"/>
      <c r="I127" s="54">
        <v>6</v>
      </c>
      <c r="J127" s="54">
        <v>9</v>
      </c>
      <c r="K127" s="54">
        <v>9</v>
      </c>
      <c r="L127" s="54">
        <v>0</v>
      </c>
      <c r="M127" s="54">
        <v>9</v>
      </c>
      <c r="N127" s="58"/>
    </row>
    <row r="128" spans="1:14" ht="23.25" customHeight="1" x14ac:dyDescent="0.25">
      <c r="A128" s="54">
        <v>11</v>
      </c>
      <c r="B128" s="57" t="s">
        <v>1536</v>
      </c>
      <c r="C128" s="54">
        <v>4</v>
      </c>
      <c r="D128" s="54">
        <v>5</v>
      </c>
      <c r="E128" s="54">
        <v>5</v>
      </c>
      <c r="F128" s="54">
        <v>0</v>
      </c>
      <c r="G128" s="54">
        <v>5</v>
      </c>
      <c r="H128" s="54"/>
      <c r="I128" s="54">
        <v>6</v>
      </c>
      <c r="J128" s="54">
        <v>8</v>
      </c>
      <c r="K128" s="54">
        <v>8</v>
      </c>
      <c r="L128" s="54">
        <v>0</v>
      </c>
      <c r="M128" s="54">
        <v>8</v>
      </c>
      <c r="N128" s="58"/>
    </row>
    <row r="129" spans="1:14" ht="23.25" customHeight="1" x14ac:dyDescent="0.25">
      <c r="A129" s="176" t="s">
        <v>4</v>
      </c>
      <c r="B129" s="176"/>
      <c r="C129" s="62">
        <f>SUM(C118:C128)</f>
        <v>24</v>
      </c>
      <c r="D129" s="62">
        <f t="shared" ref="D129:G129" si="7">SUM(D118:D128)</f>
        <v>38</v>
      </c>
      <c r="E129" s="62">
        <f t="shared" si="7"/>
        <v>39</v>
      </c>
      <c r="F129" s="62">
        <f t="shared" si="7"/>
        <v>2</v>
      </c>
      <c r="G129" s="62">
        <f t="shared" si="7"/>
        <v>37</v>
      </c>
      <c r="H129" s="60"/>
      <c r="I129" s="60">
        <v>62</v>
      </c>
      <c r="J129" s="60">
        <v>78</v>
      </c>
      <c r="K129" s="60">
        <v>78</v>
      </c>
      <c r="L129" s="60">
        <v>2</v>
      </c>
      <c r="M129" s="60">
        <v>76</v>
      </c>
      <c r="N129" s="58"/>
    </row>
    <row r="131" spans="1:14" ht="20.25" x14ac:dyDescent="0.25">
      <c r="A131" s="165" t="s">
        <v>2178</v>
      </c>
      <c r="B131" s="165"/>
      <c r="C131" s="165"/>
      <c r="D131" s="165"/>
      <c r="E131" s="165"/>
      <c r="F131" s="165"/>
      <c r="G131" s="165"/>
      <c r="H131" s="165"/>
      <c r="I131" s="165"/>
      <c r="J131" s="165"/>
      <c r="K131" s="165"/>
      <c r="L131" s="165"/>
      <c r="M131" s="165"/>
      <c r="N131" s="165"/>
    </row>
    <row r="132" spans="1:14" ht="45" customHeight="1" x14ac:dyDescent="0.25">
      <c r="A132" s="176" t="s">
        <v>0</v>
      </c>
      <c r="B132" s="176" t="s">
        <v>1</v>
      </c>
      <c r="C132" s="168" t="s">
        <v>3</v>
      </c>
      <c r="D132" s="169"/>
      <c r="E132" s="169"/>
      <c r="F132" s="169"/>
      <c r="G132" s="169"/>
      <c r="H132" s="170"/>
      <c r="I132" s="168" t="s">
        <v>47</v>
      </c>
      <c r="J132" s="169"/>
      <c r="K132" s="169"/>
      <c r="L132" s="169"/>
      <c r="M132" s="169"/>
      <c r="N132" s="170"/>
    </row>
    <row r="133" spans="1:14" ht="23.25" customHeight="1" x14ac:dyDescent="0.25">
      <c r="A133" s="176"/>
      <c r="B133" s="176"/>
      <c r="C133" s="171" t="s">
        <v>32</v>
      </c>
      <c r="D133" s="171" t="s">
        <v>33</v>
      </c>
      <c r="E133" s="171" t="s">
        <v>2</v>
      </c>
      <c r="F133" s="173" t="s">
        <v>27</v>
      </c>
      <c r="G133" s="174"/>
      <c r="H133" s="175"/>
      <c r="I133" s="176" t="s">
        <v>32</v>
      </c>
      <c r="J133" s="176" t="s">
        <v>33</v>
      </c>
      <c r="K133" s="176" t="s">
        <v>2</v>
      </c>
      <c r="L133" s="168" t="s">
        <v>27</v>
      </c>
      <c r="M133" s="169"/>
      <c r="N133" s="170"/>
    </row>
    <row r="134" spans="1:14" ht="90" customHeight="1" x14ac:dyDescent="0.25">
      <c r="A134" s="176"/>
      <c r="B134" s="176"/>
      <c r="C134" s="172"/>
      <c r="D134" s="172"/>
      <c r="E134" s="172"/>
      <c r="F134" s="78" t="s">
        <v>826</v>
      </c>
      <c r="G134" s="78" t="s">
        <v>827</v>
      </c>
      <c r="H134" s="60" t="s">
        <v>1727</v>
      </c>
      <c r="I134" s="176"/>
      <c r="J134" s="176"/>
      <c r="K134" s="176"/>
      <c r="L134" s="60" t="s">
        <v>826</v>
      </c>
      <c r="M134" s="60" t="s">
        <v>827</v>
      </c>
      <c r="N134" s="60" t="s">
        <v>1727</v>
      </c>
    </row>
    <row r="135" spans="1:14" ht="23.25" customHeight="1" x14ac:dyDescent="0.25">
      <c r="A135" s="54">
        <v>1</v>
      </c>
      <c r="B135" s="57" t="s">
        <v>1769</v>
      </c>
      <c r="C135" s="54">
        <v>3</v>
      </c>
      <c r="D135" s="54">
        <v>3</v>
      </c>
      <c r="E135" s="54">
        <v>3</v>
      </c>
      <c r="F135" s="54"/>
      <c r="G135" s="54">
        <v>3</v>
      </c>
      <c r="H135" s="54"/>
      <c r="I135" s="54"/>
      <c r="J135" s="54"/>
      <c r="K135" s="54"/>
      <c r="L135" s="54"/>
      <c r="M135" s="54"/>
      <c r="N135" s="58"/>
    </row>
    <row r="136" spans="1:14" ht="23.25" customHeight="1" x14ac:dyDescent="0.25">
      <c r="A136" s="54">
        <v>2</v>
      </c>
      <c r="B136" s="57" t="s">
        <v>724</v>
      </c>
      <c r="C136" s="54">
        <v>5</v>
      </c>
      <c r="D136" s="54">
        <v>5</v>
      </c>
      <c r="E136" s="54">
        <v>5</v>
      </c>
      <c r="F136" s="54"/>
      <c r="G136" s="54">
        <v>5</v>
      </c>
      <c r="H136" s="54"/>
      <c r="I136" s="54">
        <v>3</v>
      </c>
      <c r="J136" s="54">
        <v>3</v>
      </c>
      <c r="K136" s="54">
        <v>3</v>
      </c>
      <c r="L136" s="54"/>
      <c r="M136" s="54">
        <v>3</v>
      </c>
      <c r="N136" s="58"/>
    </row>
    <row r="137" spans="1:14" ht="23.25" customHeight="1" x14ac:dyDescent="0.25">
      <c r="A137" s="54">
        <v>3</v>
      </c>
      <c r="B137" s="57" t="s">
        <v>1790</v>
      </c>
      <c r="C137" s="54"/>
      <c r="D137" s="54"/>
      <c r="E137" s="54"/>
      <c r="F137" s="54"/>
      <c r="G137" s="54"/>
      <c r="H137" s="54"/>
      <c r="I137" s="54">
        <v>1</v>
      </c>
      <c r="J137" s="54">
        <v>4</v>
      </c>
      <c r="K137" s="54">
        <v>4</v>
      </c>
      <c r="L137" s="54">
        <v>4</v>
      </c>
      <c r="M137" s="54"/>
      <c r="N137" s="58"/>
    </row>
    <row r="138" spans="1:14" ht="23.25" customHeight="1" x14ac:dyDescent="0.25">
      <c r="A138" s="54">
        <v>4</v>
      </c>
      <c r="B138" s="57" t="s">
        <v>1796</v>
      </c>
      <c r="C138" s="54">
        <v>3</v>
      </c>
      <c r="D138" s="54">
        <v>3</v>
      </c>
      <c r="E138" s="54">
        <v>3</v>
      </c>
      <c r="F138" s="54"/>
      <c r="G138" s="54">
        <v>3</v>
      </c>
      <c r="H138" s="54"/>
      <c r="I138" s="54">
        <v>3</v>
      </c>
      <c r="J138" s="54">
        <v>5</v>
      </c>
      <c r="K138" s="54">
        <v>5</v>
      </c>
      <c r="L138" s="54"/>
      <c r="M138" s="54">
        <v>5</v>
      </c>
      <c r="N138" s="58"/>
    </row>
    <row r="139" spans="1:14" ht="23.25" customHeight="1" x14ac:dyDescent="0.25">
      <c r="A139" s="54">
        <v>5</v>
      </c>
      <c r="B139" s="57" t="s">
        <v>1190</v>
      </c>
      <c r="C139" s="54">
        <v>1</v>
      </c>
      <c r="D139" s="54">
        <v>1</v>
      </c>
      <c r="E139" s="54">
        <v>1</v>
      </c>
      <c r="F139" s="54"/>
      <c r="G139" s="54">
        <v>1</v>
      </c>
      <c r="H139" s="54"/>
      <c r="I139" s="54">
        <v>2</v>
      </c>
      <c r="J139" s="54">
        <v>2</v>
      </c>
      <c r="K139" s="54">
        <v>2</v>
      </c>
      <c r="L139" s="54"/>
      <c r="M139" s="54">
        <v>2</v>
      </c>
      <c r="N139" s="58"/>
    </row>
    <row r="140" spans="1:14" ht="23.25" customHeight="1" x14ac:dyDescent="0.25">
      <c r="A140" s="54">
        <v>6</v>
      </c>
      <c r="B140" s="57" t="s">
        <v>1816</v>
      </c>
      <c r="C140" s="54">
        <v>2</v>
      </c>
      <c r="D140" s="54">
        <v>3</v>
      </c>
      <c r="E140" s="54">
        <v>3</v>
      </c>
      <c r="F140" s="54"/>
      <c r="G140" s="54">
        <v>3</v>
      </c>
      <c r="H140" s="54"/>
      <c r="I140" s="54">
        <v>1</v>
      </c>
      <c r="J140" s="54">
        <v>1</v>
      </c>
      <c r="K140" s="54">
        <v>1</v>
      </c>
      <c r="L140" s="54"/>
      <c r="M140" s="54">
        <v>1</v>
      </c>
      <c r="N140" s="58"/>
    </row>
    <row r="141" spans="1:14" ht="23.25" customHeight="1" x14ac:dyDescent="0.25">
      <c r="A141" s="54">
        <v>7</v>
      </c>
      <c r="B141" s="57" t="s">
        <v>1824</v>
      </c>
      <c r="C141" s="54">
        <v>4</v>
      </c>
      <c r="D141" s="54">
        <v>5</v>
      </c>
      <c r="E141" s="54">
        <v>5</v>
      </c>
      <c r="F141" s="54"/>
      <c r="G141" s="54">
        <v>5</v>
      </c>
      <c r="H141" s="54"/>
      <c r="I141" s="54"/>
      <c r="J141" s="54"/>
      <c r="K141" s="54"/>
      <c r="L141" s="54"/>
      <c r="M141" s="54"/>
      <c r="N141" s="58"/>
    </row>
    <row r="142" spans="1:14" ht="23.25" customHeight="1" x14ac:dyDescent="0.25">
      <c r="A142" s="54">
        <v>8</v>
      </c>
      <c r="B142" s="57" t="s">
        <v>784</v>
      </c>
      <c r="C142" s="54">
        <v>3</v>
      </c>
      <c r="D142" s="54">
        <v>3</v>
      </c>
      <c r="E142" s="54">
        <v>3</v>
      </c>
      <c r="F142" s="54"/>
      <c r="G142" s="54">
        <v>3</v>
      </c>
      <c r="H142" s="54"/>
      <c r="I142" s="54">
        <v>2</v>
      </c>
      <c r="J142" s="54">
        <v>2</v>
      </c>
      <c r="K142" s="54">
        <v>2</v>
      </c>
      <c r="L142" s="54"/>
      <c r="M142" s="54">
        <v>2</v>
      </c>
      <c r="N142" s="58"/>
    </row>
    <row r="143" spans="1:14" ht="23.25" customHeight="1" x14ac:dyDescent="0.25">
      <c r="A143" s="54">
        <v>9</v>
      </c>
      <c r="B143" s="57" t="s">
        <v>1843</v>
      </c>
      <c r="C143" s="54">
        <v>4</v>
      </c>
      <c r="D143" s="54">
        <v>4</v>
      </c>
      <c r="E143" s="54">
        <v>4</v>
      </c>
      <c r="F143" s="54"/>
      <c r="G143" s="54">
        <v>4</v>
      </c>
      <c r="H143" s="54"/>
      <c r="I143" s="54">
        <v>4</v>
      </c>
      <c r="J143" s="54">
        <v>6</v>
      </c>
      <c r="K143" s="54">
        <v>6</v>
      </c>
      <c r="L143" s="54"/>
      <c r="M143" s="54">
        <v>6</v>
      </c>
      <c r="N143" s="58"/>
    </row>
    <row r="144" spans="1:14" ht="23.25" customHeight="1" x14ac:dyDescent="0.25">
      <c r="A144" s="54">
        <v>10</v>
      </c>
      <c r="B144" s="57" t="s">
        <v>1861</v>
      </c>
      <c r="C144" s="54">
        <v>3</v>
      </c>
      <c r="D144" s="54">
        <v>3</v>
      </c>
      <c r="E144" s="54">
        <v>3</v>
      </c>
      <c r="F144" s="54"/>
      <c r="G144" s="54">
        <v>3</v>
      </c>
      <c r="H144" s="54"/>
      <c r="I144" s="54">
        <v>2</v>
      </c>
      <c r="J144" s="54">
        <v>2</v>
      </c>
      <c r="K144" s="54">
        <v>2</v>
      </c>
      <c r="L144" s="54"/>
      <c r="M144" s="54">
        <v>2</v>
      </c>
      <c r="N144" s="58"/>
    </row>
    <row r="145" spans="1:14" ht="23.25" customHeight="1" x14ac:dyDescent="0.25">
      <c r="A145" s="176" t="s">
        <v>4</v>
      </c>
      <c r="B145" s="176"/>
      <c r="C145" s="60">
        <v>28</v>
      </c>
      <c r="D145" s="60">
        <v>30</v>
      </c>
      <c r="E145" s="60">
        <v>30</v>
      </c>
      <c r="F145" s="60">
        <v>0</v>
      </c>
      <c r="G145" s="60">
        <v>30</v>
      </c>
      <c r="H145" s="60"/>
      <c r="I145" s="60">
        <v>18</v>
      </c>
      <c r="J145" s="60">
        <v>25</v>
      </c>
      <c r="K145" s="60">
        <v>25</v>
      </c>
      <c r="L145" s="60">
        <v>4</v>
      </c>
      <c r="M145" s="60">
        <v>21</v>
      </c>
      <c r="N145" s="56"/>
    </row>
    <row r="147" spans="1:14" ht="20.25" x14ac:dyDescent="0.25">
      <c r="A147" s="165" t="s">
        <v>2179</v>
      </c>
      <c r="B147" s="165"/>
      <c r="C147" s="165"/>
      <c r="D147" s="165"/>
      <c r="E147" s="165"/>
      <c r="F147" s="165"/>
      <c r="G147" s="165"/>
      <c r="H147" s="165"/>
      <c r="I147" s="165"/>
      <c r="J147" s="165"/>
      <c r="K147" s="165"/>
      <c r="L147" s="165"/>
      <c r="M147" s="165"/>
      <c r="N147" s="165"/>
    </row>
    <row r="148" spans="1:14" ht="45" customHeight="1" x14ac:dyDescent="0.25">
      <c r="A148" s="176" t="s">
        <v>0</v>
      </c>
      <c r="B148" s="176" t="s">
        <v>1</v>
      </c>
      <c r="C148" s="168" t="s">
        <v>3</v>
      </c>
      <c r="D148" s="169"/>
      <c r="E148" s="169"/>
      <c r="F148" s="169"/>
      <c r="G148" s="169"/>
      <c r="H148" s="170"/>
      <c r="I148" s="168" t="s">
        <v>47</v>
      </c>
      <c r="J148" s="169"/>
      <c r="K148" s="169"/>
      <c r="L148" s="169"/>
      <c r="M148" s="169"/>
      <c r="N148" s="170"/>
    </row>
    <row r="149" spans="1:14" ht="23.25" customHeight="1" x14ac:dyDescent="0.25">
      <c r="A149" s="176"/>
      <c r="B149" s="176"/>
      <c r="C149" s="171" t="s">
        <v>32</v>
      </c>
      <c r="D149" s="171" t="s">
        <v>33</v>
      </c>
      <c r="E149" s="171" t="s">
        <v>2</v>
      </c>
      <c r="F149" s="173" t="s">
        <v>27</v>
      </c>
      <c r="G149" s="174"/>
      <c r="H149" s="175"/>
      <c r="I149" s="176" t="s">
        <v>32</v>
      </c>
      <c r="J149" s="176" t="s">
        <v>33</v>
      </c>
      <c r="K149" s="176" t="s">
        <v>2</v>
      </c>
      <c r="L149" s="168" t="s">
        <v>27</v>
      </c>
      <c r="M149" s="169"/>
      <c r="N149" s="170"/>
    </row>
    <row r="150" spans="1:14" ht="90" customHeight="1" x14ac:dyDescent="0.25">
      <c r="A150" s="176"/>
      <c r="B150" s="176"/>
      <c r="C150" s="172"/>
      <c r="D150" s="172"/>
      <c r="E150" s="172"/>
      <c r="F150" s="78" t="s">
        <v>826</v>
      </c>
      <c r="G150" s="78" t="s">
        <v>827</v>
      </c>
      <c r="H150" s="60" t="s">
        <v>1727</v>
      </c>
      <c r="I150" s="176"/>
      <c r="J150" s="176"/>
      <c r="K150" s="176"/>
      <c r="L150" s="60" t="s">
        <v>826</v>
      </c>
      <c r="M150" s="60" t="s">
        <v>827</v>
      </c>
      <c r="N150" s="60" t="s">
        <v>1727</v>
      </c>
    </row>
    <row r="151" spans="1:14" ht="23.25" customHeight="1" x14ac:dyDescent="0.25">
      <c r="A151" s="54">
        <v>1</v>
      </c>
      <c r="B151" s="57" t="s">
        <v>1225</v>
      </c>
      <c r="C151" s="54">
        <v>3</v>
      </c>
      <c r="D151" s="54">
        <v>4</v>
      </c>
      <c r="E151" s="54">
        <v>4</v>
      </c>
      <c r="F151" s="54"/>
      <c r="G151" s="54">
        <v>4</v>
      </c>
      <c r="H151" s="54"/>
      <c r="I151" s="54">
        <v>2</v>
      </c>
      <c r="J151" s="54">
        <v>3</v>
      </c>
      <c r="K151" s="54">
        <v>3</v>
      </c>
      <c r="L151" s="54">
        <v>0</v>
      </c>
      <c r="M151" s="54">
        <v>3</v>
      </c>
      <c r="N151" s="58"/>
    </row>
    <row r="152" spans="1:14" ht="23.25" customHeight="1" x14ac:dyDescent="0.25">
      <c r="A152" s="54">
        <v>2</v>
      </c>
      <c r="B152" s="57" t="s">
        <v>1226</v>
      </c>
      <c r="C152" s="54">
        <v>2</v>
      </c>
      <c r="D152" s="54">
        <v>2</v>
      </c>
      <c r="E152" s="54">
        <v>2</v>
      </c>
      <c r="F152" s="54"/>
      <c r="G152" s="54">
        <v>2</v>
      </c>
      <c r="H152" s="54"/>
      <c r="I152" s="54">
        <v>6</v>
      </c>
      <c r="J152" s="54">
        <v>6</v>
      </c>
      <c r="K152" s="54">
        <v>6</v>
      </c>
      <c r="L152" s="54">
        <v>0</v>
      </c>
      <c r="M152" s="54">
        <v>6</v>
      </c>
      <c r="N152" s="58"/>
    </row>
    <row r="153" spans="1:14" ht="23.25" customHeight="1" x14ac:dyDescent="0.25">
      <c r="A153" s="54">
        <v>3</v>
      </c>
      <c r="B153" s="57" t="s">
        <v>1227</v>
      </c>
      <c r="C153" s="54">
        <v>17</v>
      </c>
      <c r="D153" s="54">
        <v>32</v>
      </c>
      <c r="E153" s="54">
        <v>32</v>
      </c>
      <c r="F153" s="54">
        <v>1</v>
      </c>
      <c r="G153" s="54">
        <v>31</v>
      </c>
      <c r="H153" s="54"/>
      <c r="I153" s="54">
        <v>2</v>
      </c>
      <c r="J153" s="54">
        <v>3</v>
      </c>
      <c r="K153" s="54">
        <v>3</v>
      </c>
      <c r="L153" s="54">
        <v>0</v>
      </c>
      <c r="M153" s="54">
        <v>3</v>
      </c>
      <c r="N153" s="58"/>
    </row>
    <row r="154" spans="1:14" ht="23.25" customHeight="1" x14ac:dyDescent="0.25">
      <c r="A154" s="176" t="s">
        <v>4</v>
      </c>
      <c r="B154" s="176"/>
      <c r="C154" s="60">
        <f>SUM(C151:C153)</f>
        <v>22</v>
      </c>
      <c r="D154" s="60">
        <f t="shared" ref="D154:M154" si="8">SUM(D151:D153)</f>
        <v>38</v>
      </c>
      <c r="E154" s="60">
        <f t="shared" si="8"/>
        <v>38</v>
      </c>
      <c r="F154" s="60">
        <f t="shared" si="8"/>
        <v>1</v>
      </c>
      <c r="G154" s="60">
        <f t="shared" si="8"/>
        <v>37</v>
      </c>
      <c r="H154" s="60">
        <f t="shared" si="8"/>
        <v>0</v>
      </c>
      <c r="I154" s="60">
        <f t="shared" si="8"/>
        <v>10</v>
      </c>
      <c r="J154" s="60">
        <f t="shared" si="8"/>
        <v>12</v>
      </c>
      <c r="K154" s="60">
        <f t="shared" si="8"/>
        <v>12</v>
      </c>
      <c r="L154" s="60">
        <f t="shared" si="8"/>
        <v>0</v>
      </c>
      <c r="M154" s="60">
        <f t="shared" si="8"/>
        <v>12</v>
      </c>
      <c r="N154" s="58"/>
    </row>
    <row r="156" spans="1:14" ht="20.25" x14ac:dyDescent="0.25">
      <c r="A156" s="165" t="s">
        <v>2180</v>
      </c>
      <c r="B156" s="165"/>
      <c r="C156" s="165"/>
      <c r="D156" s="165"/>
      <c r="E156" s="165"/>
      <c r="F156" s="165"/>
      <c r="G156" s="165"/>
      <c r="H156" s="165"/>
      <c r="I156" s="165"/>
      <c r="J156" s="165"/>
      <c r="K156" s="165"/>
      <c r="L156" s="165"/>
      <c r="M156" s="165"/>
      <c r="N156" s="165"/>
    </row>
    <row r="157" spans="1:14" ht="45" customHeight="1" x14ac:dyDescent="0.25">
      <c r="A157" s="171" t="s">
        <v>0</v>
      </c>
      <c r="B157" s="171" t="s">
        <v>1</v>
      </c>
      <c r="C157" s="168" t="s">
        <v>3</v>
      </c>
      <c r="D157" s="169"/>
      <c r="E157" s="169"/>
      <c r="F157" s="169"/>
      <c r="G157" s="169"/>
      <c r="H157" s="170"/>
      <c r="I157" s="168" t="s">
        <v>47</v>
      </c>
      <c r="J157" s="169"/>
      <c r="K157" s="169"/>
      <c r="L157" s="169"/>
      <c r="M157" s="169"/>
      <c r="N157" s="170"/>
    </row>
    <row r="158" spans="1:14" ht="23.25" customHeight="1" x14ac:dyDescent="0.25">
      <c r="A158" s="172"/>
      <c r="B158" s="172"/>
      <c r="C158" s="171" t="s">
        <v>32</v>
      </c>
      <c r="D158" s="171" t="s">
        <v>33</v>
      </c>
      <c r="E158" s="171" t="s">
        <v>2</v>
      </c>
      <c r="F158" s="173" t="s">
        <v>27</v>
      </c>
      <c r="G158" s="174"/>
      <c r="H158" s="175"/>
      <c r="I158" s="176" t="s">
        <v>32</v>
      </c>
      <c r="J158" s="176" t="s">
        <v>33</v>
      </c>
      <c r="K158" s="176" t="s">
        <v>2</v>
      </c>
      <c r="L158" s="168" t="s">
        <v>27</v>
      </c>
      <c r="M158" s="169"/>
      <c r="N158" s="170"/>
    </row>
    <row r="159" spans="1:14" ht="90" customHeight="1" x14ac:dyDescent="0.25">
      <c r="A159" s="172"/>
      <c r="B159" s="172"/>
      <c r="C159" s="172"/>
      <c r="D159" s="172"/>
      <c r="E159" s="172"/>
      <c r="F159" s="78" t="s">
        <v>826</v>
      </c>
      <c r="G159" s="78" t="s">
        <v>827</v>
      </c>
      <c r="H159" s="60" t="s">
        <v>1727</v>
      </c>
      <c r="I159" s="176"/>
      <c r="J159" s="176"/>
      <c r="K159" s="176"/>
      <c r="L159" s="60" t="s">
        <v>826</v>
      </c>
      <c r="M159" s="60" t="s">
        <v>827</v>
      </c>
      <c r="N159" s="60" t="s">
        <v>1727</v>
      </c>
    </row>
    <row r="160" spans="1:14" ht="23.25" customHeight="1" x14ac:dyDescent="0.25">
      <c r="A160" s="140">
        <v>1</v>
      </c>
      <c r="B160" s="141" t="s">
        <v>1719</v>
      </c>
      <c r="C160" s="140">
        <v>5</v>
      </c>
      <c r="D160" s="140">
        <v>5</v>
      </c>
      <c r="E160" s="140">
        <v>5</v>
      </c>
      <c r="F160" s="140"/>
      <c r="G160" s="140">
        <v>5</v>
      </c>
      <c r="H160" s="140"/>
      <c r="I160" s="140"/>
      <c r="J160" s="140"/>
      <c r="K160" s="140"/>
      <c r="L160" s="140"/>
      <c r="M160" s="140"/>
      <c r="N160" s="142"/>
    </row>
    <row r="161" spans="1:14" ht="23.25" customHeight="1" x14ac:dyDescent="0.25">
      <c r="A161" s="140">
        <v>2</v>
      </c>
      <c r="B161" s="141" t="s">
        <v>1720</v>
      </c>
      <c r="C161" s="140">
        <v>4</v>
      </c>
      <c r="D161" s="140">
        <v>4</v>
      </c>
      <c r="E161" s="140">
        <v>4</v>
      </c>
      <c r="F161" s="140"/>
      <c r="G161" s="140">
        <v>3</v>
      </c>
      <c r="H161" s="140">
        <v>1</v>
      </c>
      <c r="I161" s="140">
        <v>4</v>
      </c>
      <c r="J161" s="140">
        <v>4</v>
      </c>
      <c r="K161" s="140">
        <v>4</v>
      </c>
      <c r="L161" s="140"/>
      <c r="M161" s="140">
        <v>3</v>
      </c>
      <c r="N161" s="142">
        <v>1</v>
      </c>
    </row>
    <row r="162" spans="1:14" ht="23.25" customHeight="1" x14ac:dyDescent="0.25">
      <c r="A162" s="140">
        <v>3</v>
      </c>
      <c r="B162" s="141" t="s">
        <v>1721</v>
      </c>
      <c r="C162" s="140">
        <v>5</v>
      </c>
      <c r="D162" s="140">
        <v>5</v>
      </c>
      <c r="E162" s="140">
        <v>5</v>
      </c>
      <c r="F162" s="140"/>
      <c r="G162" s="140">
        <v>5</v>
      </c>
      <c r="H162" s="140"/>
      <c r="I162" s="140">
        <v>1</v>
      </c>
      <c r="J162" s="140">
        <v>1</v>
      </c>
      <c r="K162" s="140">
        <v>1</v>
      </c>
      <c r="L162" s="140"/>
      <c r="M162" s="140">
        <v>1</v>
      </c>
      <c r="N162" s="142"/>
    </row>
    <row r="163" spans="1:14" ht="23.25" customHeight="1" x14ac:dyDescent="0.25">
      <c r="A163" s="140">
        <v>4</v>
      </c>
      <c r="B163" s="141" t="s">
        <v>1722</v>
      </c>
      <c r="C163" s="140">
        <v>3</v>
      </c>
      <c r="D163" s="140">
        <v>3</v>
      </c>
      <c r="E163" s="140">
        <v>3</v>
      </c>
      <c r="F163" s="140"/>
      <c r="G163" s="140">
        <v>3</v>
      </c>
      <c r="H163" s="140"/>
      <c r="I163" s="140">
        <v>2</v>
      </c>
      <c r="J163" s="140">
        <v>2</v>
      </c>
      <c r="K163" s="140">
        <v>2</v>
      </c>
      <c r="L163" s="140"/>
      <c r="M163" s="140">
        <v>2</v>
      </c>
      <c r="N163" s="142"/>
    </row>
    <row r="164" spans="1:14" ht="23.25" customHeight="1" x14ac:dyDescent="0.25">
      <c r="A164" s="140">
        <v>5</v>
      </c>
      <c r="B164" s="141" t="s">
        <v>1723</v>
      </c>
      <c r="C164" s="140">
        <v>2</v>
      </c>
      <c r="D164" s="140">
        <v>2</v>
      </c>
      <c r="E164" s="140">
        <v>2</v>
      </c>
      <c r="F164" s="140"/>
      <c r="G164" s="140">
        <v>2</v>
      </c>
      <c r="H164" s="140"/>
      <c r="I164" s="140"/>
      <c r="J164" s="140"/>
      <c r="K164" s="140"/>
      <c r="L164" s="140"/>
      <c r="M164" s="140"/>
      <c r="N164" s="142"/>
    </row>
    <row r="165" spans="1:14" ht="23.25" customHeight="1" x14ac:dyDescent="0.25">
      <c r="A165" s="140">
        <v>6</v>
      </c>
      <c r="B165" s="141" t="s">
        <v>1724</v>
      </c>
      <c r="C165" s="140">
        <v>1</v>
      </c>
      <c r="D165" s="140">
        <v>1</v>
      </c>
      <c r="E165" s="140">
        <v>1</v>
      </c>
      <c r="F165" s="140"/>
      <c r="G165" s="140">
        <v>1</v>
      </c>
      <c r="H165" s="140"/>
      <c r="I165" s="140">
        <v>1</v>
      </c>
      <c r="J165" s="140">
        <v>1</v>
      </c>
      <c r="K165" s="140">
        <v>1</v>
      </c>
      <c r="L165" s="140"/>
      <c r="M165" s="140">
        <v>1</v>
      </c>
      <c r="N165" s="142"/>
    </row>
    <row r="166" spans="1:14" ht="23.25" customHeight="1" x14ac:dyDescent="0.25">
      <c r="A166" s="140">
        <v>7</v>
      </c>
      <c r="B166" s="141" t="s">
        <v>1725</v>
      </c>
      <c r="C166" s="140">
        <v>3</v>
      </c>
      <c r="D166" s="140">
        <v>3</v>
      </c>
      <c r="E166" s="140">
        <v>3</v>
      </c>
      <c r="F166" s="140"/>
      <c r="G166" s="140">
        <v>3</v>
      </c>
      <c r="H166" s="140"/>
      <c r="I166" s="140">
        <v>3</v>
      </c>
      <c r="J166" s="140">
        <v>3</v>
      </c>
      <c r="K166" s="140">
        <v>3</v>
      </c>
      <c r="L166" s="140"/>
      <c r="M166" s="140">
        <v>3</v>
      </c>
      <c r="N166" s="142"/>
    </row>
    <row r="167" spans="1:14" ht="23.25" customHeight="1" x14ac:dyDescent="0.25">
      <c r="A167" s="140">
        <v>8</v>
      </c>
      <c r="B167" s="141" t="s">
        <v>1726</v>
      </c>
      <c r="C167" s="140">
        <v>2</v>
      </c>
      <c r="D167" s="140">
        <v>4</v>
      </c>
      <c r="E167" s="140">
        <v>4</v>
      </c>
      <c r="F167" s="140"/>
      <c r="G167" s="140">
        <v>1</v>
      </c>
      <c r="H167" s="140">
        <v>3</v>
      </c>
      <c r="I167" s="140">
        <v>1</v>
      </c>
      <c r="J167" s="140">
        <v>3</v>
      </c>
      <c r="K167" s="140">
        <v>3</v>
      </c>
      <c r="L167" s="140"/>
      <c r="M167" s="140"/>
      <c r="N167" s="142">
        <v>3</v>
      </c>
    </row>
    <row r="168" spans="1:14" ht="23.25" customHeight="1" x14ac:dyDescent="0.25">
      <c r="A168" s="140">
        <v>9</v>
      </c>
      <c r="B168" s="141" t="s">
        <v>2183</v>
      </c>
      <c r="C168" s="140">
        <v>1</v>
      </c>
      <c r="D168" s="140">
        <v>1</v>
      </c>
      <c r="E168" s="140">
        <v>1</v>
      </c>
      <c r="F168" s="140"/>
      <c r="G168" s="140">
        <v>1</v>
      </c>
      <c r="H168" s="140"/>
      <c r="I168" s="140"/>
      <c r="J168" s="140"/>
      <c r="K168" s="140"/>
      <c r="L168" s="140"/>
      <c r="M168" s="140"/>
      <c r="N168" s="142"/>
    </row>
    <row r="169" spans="1:14" ht="23.25" customHeight="1" x14ac:dyDescent="0.25">
      <c r="A169" s="140">
        <v>10</v>
      </c>
      <c r="B169" s="141" t="s">
        <v>2184</v>
      </c>
      <c r="C169" s="140">
        <v>1</v>
      </c>
      <c r="D169" s="140">
        <v>1</v>
      </c>
      <c r="E169" s="140">
        <v>1</v>
      </c>
      <c r="F169" s="140"/>
      <c r="G169" s="140">
        <v>1</v>
      </c>
      <c r="H169" s="140"/>
      <c r="I169" s="140"/>
      <c r="J169" s="140"/>
      <c r="K169" s="140"/>
      <c r="L169" s="140"/>
      <c r="M169" s="140"/>
      <c r="N169" s="142"/>
    </row>
    <row r="170" spans="1:14" ht="23.25" customHeight="1" x14ac:dyDescent="0.25">
      <c r="A170" s="183" t="s">
        <v>4</v>
      </c>
      <c r="B170" s="184"/>
      <c r="C170" s="143">
        <f>SUM(C160:C169)</f>
        <v>27</v>
      </c>
      <c r="D170" s="143">
        <f t="shared" ref="D170:N170" si="9">SUM(D160:D169)</f>
        <v>29</v>
      </c>
      <c r="E170" s="143">
        <f t="shared" si="9"/>
        <v>29</v>
      </c>
      <c r="F170" s="143">
        <f t="shared" si="9"/>
        <v>0</v>
      </c>
      <c r="G170" s="143">
        <f t="shared" si="9"/>
        <v>25</v>
      </c>
      <c r="H170" s="143">
        <f t="shared" si="9"/>
        <v>4</v>
      </c>
      <c r="I170" s="143">
        <f t="shared" si="9"/>
        <v>12</v>
      </c>
      <c r="J170" s="143">
        <f t="shared" si="9"/>
        <v>14</v>
      </c>
      <c r="K170" s="143">
        <f t="shared" si="9"/>
        <v>14</v>
      </c>
      <c r="L170" s="143">
        <f t="shared" si="9"/>
        <v>0</v>
      </c>
      <c r="M170" s="143">
        <f t="shared" si="9"/>
        <v>10</v>
      </c>
      <c r="N170" s="143">
        <f t="shared" si="9"/>
        <v>4</v>
      </c>
    </row>
    <row r="172" spans="1:14" ht="20.25" x14ac:dyDescent="0.25">
      <c r="A172" s="165" t="s">
        <v>2181</v>
      </c>
      <c r="B172" s="165"/>
      <c r="C172" s="165"/>
      <c r="D172" s="165"/>
      <c r="E172" s="165"/>
      <c r="F172" s="165"/>
      <c r="G172" s="165"/>
      <c r="H172" s="165"/>
      <c r="I172" s="165"/>
      <c r="J172" s="165"/>
      <c r="K172" s="165"/>
      <c r="L172" s="165"/>
      <c r="M172" s="165"/>
      <c r="N172" s="165"/>
    </row>
    <row r="173" spans="1:14" ht="45" customHeight="1" x14ac:dyDescent="0.25">
      <c r="A173" s="182" t="s">
        <v>0</v>
      </c>
      <c r="B173" s="182" t="s">
        <v>1</v>
      </c>
      <c r="C173" s="168" t="s">
        <v>3</v>
      </c>
      <c r="D173" s="169"/>
      <c r="E173" s="169"/>
      <c r="F173" s="169"/>
      <c r="G173" s="169"/>
      <c r="H173" s="170"/>
      <c r="I173" s="168" t="s">
        <v>47</v>
      </c>
      <c r="J173" s="169"/>
      <c r="K173" s="169"/>
      <c r="L173" s="169"/>
      <c r="M173" s="169"/>
      <c r="N173" s="170"/>
    </row>
    <row r="174" spans="1:14" ht="23.25" customHeight="1" x14ac:dyDescent="0.25">
      <c r="A174" s="182"/>
      <c r="B174" s="182"/>
      <c r="C174" s="171" t="s">
        <v>32</v>
      </c>
      <c r="D174" s="171" t="s">
        <v>33</v>
      </c>
      <c r="E174" s="171" t="s">
        <v>2</v>
      </c>
      <c r="F174" s="173" t="s">
        <v>27</v>
      </c>
      <c r="G174" s="174"/>
      <c r="H174" s="175"/>
      <c r="I174" s="176" t="s">
        <v>32</v>
      </c>
      <c r="J174" s="176" t="s">
        <v>33</v>
      </c>
      <c r="K174" s="176" t="s">
        <v>2</v>
      </c>
      <c r="L174" s="168" t="s">
        <v>27</v>
      </c>
      <c r="M174" s="169"/>
      <c r="N174" s="170"/>
    </row>
    <row r="175" spans="1:14" ht="90" customHeight="1" x14ac:dyDescent="0.25">
      <c r="A175" s="182"/>
      <c r="B175" s="182"/>
      <c r="C175" s="172"/>
      <c r="D175" s="172"/>
      <c r="E175" s="172"/>
      <c r="F175" s="78" t="s">
        <v>826</v>
      </c>
      <c r="G175" s="78" t="s">
        <v>827</v>
      </c>
      <c r="H175" s="60" t="s">
        <v>1727</v>
      </c>
      <c r="I175" s="176"/>
      <c r="J175" s="176"/>
      <c r="K175" s="176"/>
      <c r="L175" s="60" t="s">
        <v>826</v>
      </c>
      <c r="M175" s="60" t="s">
        <v>827</v>
      </c>
      <c r="N175" s="62" t="s">
        <v>1727</v>
      </c>
    </row>
    <row r="176" spans="1:14" ht="23.25" customHeight="1" x14ac:dyDescent="0.25">
      <c r="A176" s="53">
        <v>1</v>
      </c>
      <c r="B176" s="45" t="s">
        <v>1956</v>
      </c>
      <c r="C176" s="53">
        <v>4</v>
      </c>
      <c r="D176" s="53">
        <v>4</v>
      </c>
      <c r="E176" s="53">
        <v>4</v>
      </c>
      <c r="F176" s="53">
        <v>0</v>
      </c>
      <c r="G176" s="53">
        <v>4</v>
      </c>
      <c r="H176" s="53"/>
      <c r="I176" s="53">
        <v>0</v>
      </c>
      <c r="J176" s="53">
        <v>0</v>
      </c>
      <c r="K176" s="53">
        <v>0</v>
      </c>
      <c r="L176" s="53">
        <v>0</v>
      </c>
      <c r="M176" s="53">
        <v>0</v>
      </c>
      <c r="N176" s="58"/>
    </row>
    <row r="177" spans="1:14" ht="23.25" customHeight="1" x14ac:dyDescent="0.25">
      <c r="A177" s="53">
        <v>2</v>
      </c>
      <c r="B177" s="45" t="s">
        <v>1965</v>
      </c>
      <c r="C177" s="53">
        <v>7</v>
      </c>
      <c r="D177" s="53">
        <v>7</v>
      </c>
      <c r="E177" s="53">
        <v>7</v>
      </c>
      <c r="F177" s="53">
        <v>0</v>
      </c>
      <c r="G177" s="53">
        <v>7</v>
      </c>
      <c r="H177" s="53"/>
      <c r="I177" s="53">
        <v>1</v>
      </c>
      <c r="J177" s="53">
        <v>1</v>
      </c>
      <c r="K177" s="53">
        <v>1</v>
      </c>
      <c r="L177" s="53">
        <v>0</v>
      </c>
      <c r="M177" s="53">
        <v>1</v>
      </c>
      <c r="N177" s="58"/>
    </row>
    <row r="178" spans="1:14" ht="23.25" customHeight="1" x14ac:dyDescent="0.25">
      <c r="A178" s="53">
        <v>3</v>
      </c>
      <c r="B178" s="45" t="s">
        <v>1981</v>
      </c>
      <c r="C178" s="53">
        <v>4</v>
      </c>
      <c r="D178" s="53">
        <v>4</v>
      </c>
      <c r="E178" s="53">
        <v>4</v>
      </c>
      <c r="F178" s="53">
        <v>0</v>
      </c>
      <c r="G178" s="53">
        <v>4</v>
      </c>
      <c r="H178" s="53"/>
      <c r="I178" s="53">
        <v>7</v>
      </c>
      <c r="J178" s="53">
        <v>7</v>
      </c>
      <c r="K178" s="53">
        <v>7</v>
      </c>
      <c r="L178" s="53">
        <v>0</v>
      </c>
      <c r="M178" s="53">
        <v>7</v>
      </c>
      <c r="N178" s="58"/>
    </row>
    <row r="179" spans="1:14" ht="23.25" customHeight="1" x14ac:dyDescent="0.25">
      <c r="A179" s="53">
        <v>4</v>
      </c>
      <c r="B179" s="45" t="s">
        <v>2002</v>
      </c>
      <c r="C179" s="53">
        <v>3</v>
      </c>
      <c r="D179" s="53">
        <v>3</v>
      </c>
      <c r="E179" s="53">
        <v>3</v>
      </c>
      <c r="F179" s="53">
        <v>0</v>
      </c>
      <c r="G179" s="53">
        <v>3</v>
      </c>
      <c r="H179" s="53"/>
      <c r="I179" s="53">
        <v>5</v>
      </c>
      <c r="J179" s="53">
        <v>5</v>
      </c>
      <c r="K179" s="53">
        <v>5</v>
      </c>
      <c r="L179" s="53">
        <v>0</v>
      </c>
      <c r="M179" s="53">
        <v>5</v>
      </c>
      <c r="N179" s="58"/>
    </row>
    <row r="180" spans="1:14" ht="23.25" customHeight="1" x14ac:dyDescent="0.25">
      <c r="A180" s="53">
        <v>5</v>
      </c>
      <c r="B180" s="45" t="s">
        <v>2019</v>
      </c>
      <c r="C180" s="53">
        <v>3</v>
      </c>
      <c r="D180" s="53">
        <v>3</v>
      </c>
      <c r="E180" s="53">
        <v>3</v>
      </c>
      <c r="F180" s="53">
        <v>0</v>
      </c>
      <c r="G180" s="53">
        <v>3</v>
      </c>
      <c r="H180" s="53"/>
      <c r="I180" s="53">
        <v>1</v>
      </c>
      <c r="J180" s="53">
        <v>1</v>
      </c>
      <c r="K180" s="53">
        <v>1</v>
      </c>
      <c r="L180" s="53">
        <v>0</v>
      </c>
      <c r="M180" s="53">
        <v>1</v>
      </c>
      <c r="N180" s="58"/>
    </row>
    <row r="181" spans="1:14" ht="23.25" customHeight="1" x14ac:dyDescent="0.25">
      <c r="A181" s="53">
        <v>6</v>
      </c>
      <c r="B181" s="45" t="s">
        <v>2028</v>
      </c>
      <c r="C181" s="53">
        <v>2</v>
      </c>
      <c r="D181" s="53">
        <v>2</v>
      </c>
      <c r="E181" s="53">
        <v>2</v>
      </c>
      <c r="F181" s="53">
        <v>0</v>
      </c>
      <c r="G181" s="53">
        <v>2</v>
      </c>
      <c r="H181" s="53"/>
      <c r="I181" s="53">
        <v>1</v>
      </c>
      <c r="J181" s="53">
        <v>1</v>
      </c>
      <c r="K181" s="53">
        <v>1</v>
      </c>
      <c r="L181" s="53">
        <v>0</v>
      </c>
      <c r="M181" s="53">
        <v>1</v>
      </c>
      <c r="N181" s="58"/>
    </row>
    <row r="182" spans="1:14" ht="23.25" customHeight="1" x14ac:dyDescent="0.25">
      <c r="A182" s="53">
        <v>7</v>
      </c>
      <c r="B182" s="45" t="s">
        <v>2035</v>
      </c>
      <c r="C182" s="53">
        <v>3</v>
      </c>
      <c r="D182" s="53">
        <v>4</v>
      </c>
      <c r="E182" s="53">
        <v>4</v>
      </c>
      <c r="F182" s="53">
        <v>0</v>
      </c>
      <c r="G182" s="53">
        <v>4</v>
      </c>
      <c r="H182" s="53"/>
      <c r="I182" s="53">
        <v>1</v>
      </c>
      <c r="J182" s="53">
        <v>1</v>
      </c>
      <c r="K182" s="53">
        <v>1</v>
      </c>
      <c r="L182" s="53">
        <v>0</v>
      </c>
      <c r="M182" s="53">
        <v>1</v>
      </c>
      <c r="N182" s="58"/>
    </row>
    <row r="183" spans="1:14" ht="23.25" customHeight="1" x14ac:dyDescent="0.25">
      <c r="A183" s="53">
        <v>8</v>
      </c>
      <c r="B183" s="45" t="s">
        <v>2045</v>
      </c>
      <c r="C183" s="53">
        <v>7</v>
      </c>
      <c r="D183" s="53">
        <v>7</v>
      </c>
      <c r="E183" s="53">
        <v>7</v>
      </c>
      <c r="F183" s="53">
        <v>0</v>
      </c>
      <c r="G183" s="53">
        <v>7</v>
      </c>
      <c r="H183" s="53"/>
      <c r="I183" s="53">
        <v>6</v>
      </c>
      <c r="J183" s="53">
        <v>6</v>
      </c>
      <c r="K183" s="53">
        <v>6</v>
      </c>
      <c r="L183" s="53">
        <v>0</v>
      </c>
      <c r="M183" s="53">
        <v>6</v>
      </c>
      <c r="N183" s="58"/>
    </row>
    <row r="184" spans="1:14" ht="23.25" customHeight="1" x14ac:dyDescent="0.25">
      <c r="A184" s="53">
        <v>9</v>
      </c>
      <c r="B184" s="45" t="s">
        <v>1943</v>
      </c>
      <c r="C184" s="53">
        <v>2</v>
      </c>
      <c r="D184" s="53">
        <v>2</v>
      </c>
      <c r="E184" s="53">
        <v>2</v>
      </c>
      <c r="F184" s="53">
        <v>0</v>
      </c>
      <c r="G184" s="53">
        <v>2</v>
      </c>
      <c r="H184" s="53"/>
      <c r="I184" s="53">
        <v>0</v>
      </c>
      <c r="J184" s="53">
        <v>0</v>
      </c>
      <c r="K184" s="53">
        <v>0</v>
      </c>
      <c r="L184" s="53">
        <v>0</v>
      </c>
      <c r="M184" s="53">
        <v>0</v>
      </c>
      <c r="N184" s="58"/>
    </row>
    <row r="185" spans="1:14" ht="23.25" customHeight="1" x14ac:dyDescent="0.25">
      <c r="A185" s="53">
        <v>10</v>
      </c>
      <c r="B185" s="45" t="s">
        <v>2073</v>
      </c>
      <c r="C185" s="53">
        <v>8</v>
      </c>
      <c r="D185" s="53">
        <v>8</v>
      </c>
      <c r="E185" s="53">
        <v>8</v>
      </c>
      <c r="F185" s="53">
        <v>0</v>
      </c>
      <c r="G185" s="53">
        <v>8</v>
      </c>
      <c r="H185" s="53"/>
      <c r="I185" s="53">
        <v>3</v>
      </c>
      <c r="J185" s="53">
        <v>3</v>
      </c>
      <c r="K185" s="53">
        <v>3</v>
      </c>
      <c r="L185" s="53">
        <v>0</v>
      </c>
      <c r="M185" s="53">
        <v>3</v>
      </c>
      <c r="N185" s="58"/>
    </row>
    <row r="186" spans="1:14" ht="23.25" customHeight="1" x14ac:dyDescent="0.25">
      <c r="A186" s="53">
        <v>11</v>
      </c>
      <c r="B186" s="45" t="s">
        <v>1916</v>
      </c>
      <c r="C186" s="53">
        <v>2</v>
      </c>
      <c r="D186" s="53">
        <v>2</v>
      </c>
      <c r="E186" s="53">
        <v>2</v>
      </c>
      <c r="F186" s="53">
        <v>0</v>
      </c>
      <c r="G186" s="53">
        <v>2</v>
      </c>
      <c r="H186" s="53"/>
      <c r="I186" s="53">
        <v>3</v>
      </c>
      <c r="J186" s="53">
        <v>3</v>
      </c>
      <c r="K186" s="53">
        <v>3</v>
      </c>
      <c r="L186" s="53">
        <v>0</v>
      </c>
      <c r="M186" s="53">
        <v>3</v>
      </c>
      <c r="N186" s="58"/>
    </row>
    <row r="187" spans="1:14" ht="23.25" customHeight="1" x14ac:dyDescent="0.25">
      <c r="A187" s="53">
        <v>12</v>
      </c>
      <c r="B187" s="45" t="s">
        <v>2104</v>
      </c>
      <c r="C187" s="53">
        <v>3</v>
      </c>
      <c r="D187" s="53">
        <v>3</v>
      </c>
      <c r="E187" s="53">
        <v>3</v>
      </c>
      <c r="F187" s="53">
        <v>0</v>
      </c>
      <c r="G187" s="53">
        <v>3</v>
      </c>
      <c r="H187" s="53"/>
      <c r="I187" s="53">
        <v>4</v>
      </c>
      <c r="J187" s="53">
        <v>4</v>
      </c>
      <c r="K187" s="53">
        <v>4</v>
      </c>
      <c r="L187" s="53">
        <v>0</v>
      </c>
      <c r="M187" s="53">
        <v>4</v>
      </c>
      <c r="N187" s="58"/>
    </row>
    <row r="188" spans="1:14" ht="23.25" customHeight="1" x14ac:dyDescent="0.25">
      <c r="A188" s="53">
        <v>13</v>
      </c>
      <c r="B188" s="45" t="s">
        <v>771</v>
      </c>
      <c r="C188" s="53">
        <v>3</v>
      </c>
      <c r="D188" s="53">
        <v>3</v>
      </c>
      <c r="E188" s="53">
        <v>3</v>
      </c>
      <c r="F188" s="53">
        <v>0</v>
      </c>
      <c r="G188" s="53">
        <v>3</v>
      </c>
      <c r="H188" s="53"/>
      <c r="I188" s="53">
        <v>2</v>
      </c>
      <c r="J188" s="53">
        <v>2</v>
      </c>
      <c r="K188" s="53">
        <v>2</v>
      </c>
      <c r="L188" s="53">
        <v>0</v>
      </c>
      <c r="M188" s="53">
        <v>2</v>
      </c>
      <c r="N188" s="58"/>
    </row>
    <row r="189" spans="1:14" ht="23.25" customHeight="1" x14ac:dyDescent="0.25">
      <c r="A189" s="53">
        <v>14</v>
      </c>
      <c r="B189" s="45" t="s">
        <v>2129</v>
      </c>
      <c r="C189" s="53">
        <v>8</v>
      </c>
      <c r="D189" s="53">
        <v>10</v>
      </c>
      <c r="E189" s="53">
        <v>10</v>
      </c>
      <c r="F189" s="53">
        <v>0</v>
      </c>
      <c r="G189" s="53">
        <v>10</v>
      </c>
      <c r="H189" s="53"/>
      <c r="I189" s="53">
        <v>3</v>
      </c>
      <c r="J189" s="53">
        <v>3</v>
      </c>
      <c r="K189" s="53">
        <v>3</v>
      </c>
      <c r="L189" s="53">
        <v>0</v>
      </c>
      <c r="M189" s="53">
        <v>3</v>
      </c>
      <c r="N189" s="58"/>
    </row>
    <row r="190" spans="1:14" ht="23.25" customHeight="1" x14ac:dyDescent="0.25">
      <c r="A190" s="53">
        <v>15</v>
      </c>
      <c r="B190" s="45" t="s">
        <v>2153</v>
      </c>
      <c r="C190" s="53">
        <v>2</v>
      </c>
      <c r="D190" s="53">
        <v>2</v>
      </c>
      <c r="E190" s="53">
        <v>2</v>
      </c>
      <c r="F190" s="53">
        <v>0</v>
      </c>
      <c r="G190" s="53">
        <v>2</v>
      </c>
      <c r="H190" s="53"/>
      <c r="I190" s="53">
        <v>4</v>
      </c>
      <c r="J190" s="53">
        <v>4</v>
      </c>
      <c r="K190" s="53">
        <v>4</v>
      </c>
      <c r="L190" s="53">
        <v>0</v>
      </c>
      <c r="M190" s="53">
        <v>4</v>
      </c>
      <c r="N190" s="58"/>
    </row>
    <row r="191" spans="1:14" ht="23.25" customHeight="1" x14ac:dyDescent="0.25">
      <c r="A191" s="53">
        <v>16</v>
      </c>
      <c r="B191" s="45" t="s">
        <v>2164</v>
      </c>
      <c r="C191" s="53">
        <v>1</v>
      </c>
      <c r="D191" s="53">
        <v>1</v>
      </c>
      <c r="E191" s="53">
        <v>1</v>
      </c>
      <c r="F191" s="53">
        <v>0</v>
      </c>
      <c r="G191" s="53">
        <v>1</v>
      </c>
      <c r="H191" s="53"/>
      <c r="I191" s="53">
        <v>0</v>
      </c>
      <c r="J191" s="53">
        <v>0</v>
      </c>
      <c r="K191" s="53">
        <v>0</v>
      </c>
      <c r="L191" s="53">
        <v>0</v>
      </c>
      <c r="M191" s="53">
        <v>0</v>
      </c>
      <c r="N191" s="58"/>
    </row>
    <row r="192" spans="1:14" ht="23.25" customHeight="1" x14ac:dyDescent="0.25">
      <c r="A192" s="177" t="s">
        <v>4</v>
      </c>
      <c r="B192" s="178"/>
      <c r="C192" s="52">
        <f>SUM(C176:C191)</f>
        <v>62</v>
      </c>
      <c r="D192" s="52">
        <f t="shared" ref="D192:M192" si="10">SUM(D176:D191)</f>
        <v>65</v>
      </c>
      <c r="E192" s="52">
        <f t="shared" si="10"/>
        <v>65</v>
      </c>
      <c r="F192" s="52">
        <f t="shared" si="10"/>
        <v>0</v>
      </c>
      <c r="G192" s="52">
        <f t="shared" si="10"/>
        <v>65</v>
      </c>
      <c r="H192" s="52"/>
      <c r="I192" s="52">
        <f t="shared" si="10"/>
        <v>41</v>
      </c>
      <c r="J192" s="52">
        <f t="shared" si="10"/>
        <v>41</v>
      </c>
      <c r="K192" s="52">
        <f t="shared" si="10"/>
        <v>41</v>
      </c>
      <c r="L192" s="52">
        <f t="shared" si="10"/>
        <v>0</v>
      </c>
      <c r="M192" s="52">
        <f t="shared" si="10"/>
        <v>41</v>
      </c>
      <c r="N192" s="58"/>
    </row>
    <row r="194" spans="1:14" ht="20.25" x14ac:dyDescent="0.25">
      <c r="A194" s="165" t="s">
        <v>2182</v>
      </c>
      <c r="B194" s="165"/>
      <c r="C194" s="165"/>
      <c r="D194" s="165"/>
      <c r="E194" s="165"/>
      <c r="F194" s="165"/>
      <c r="G194" s="165"/>
      <c r="H194" s="165"/>
      <c r="I194" s="165"/>
      <c r="J194" s="165"/>
      <c r="K194" s="165"/>
      <c r="L194" s="165"/>
      <c r="M194" s="165"/>
      <c r="N194" s="165"/>
    </row>
    <row r="195" spans="1:14" ht="45" customHeight="1" x14ac:dyDescent="0.25">
      <c r="A195" s="166" t="s">
        <v>1301</v>
      </c>
      <c r="B195" s="166" t="s">
        <v>1302</v>
      </c>
      <c r="C195" s="168" t="s">
        <v>3</v>
      </c>
      <c r="D195" s="169"/>
      <c r="E195" s="169"/>
      <c r="F195" s="169"/>
      <c r="G195" s="169"/>
      <c r="H195" s="170"/>
      <c r="I195" s="168" t="s">
        <v>47</v>
      </c>
      <c r="J195" s="169"/>
      <c r="K195" s="169"/>
      <c r="L195" s="169"/>
      <c r="M195" s="169"/>
      <c r="N195" s="170"/>
    </row>
    <row r="196" spans="1:14" ht="23.25" customHeight="1" x14ac:dyDescent="0.25">
      <c r="A196" s="167"/>
      <c r="B196" s="167"/>
      <c r="C196" s="171" t="s">
        <v>32</v>
      </c>
      <c r="D196" s="171" t="s">
        <v>33</v>
      </c>
      <c r="E196" s="171" t="s">
        <v>2</v>
      </c>
      <c r="F196" s="173" t="s">
        <v>27</v>
      </c>
      <c r="G196" s="174"/>
      <c r="H196" s="175"/>
      <c r="I196" s="176" t="s">
        <v>32</v>
      </c>
      <c r="J196" s="176" t="s">
        <v>33</v>
      </c>
      <c r="K196" s="176" t="s">
        <v>2</v>
      </c>
      <c r="L196" s="168" t="s">
        <v>27</v>
      </c>
      <c r="M196" s="169"/>
      <c r="N196" s="170"/>
    </row>
    <row r="197" spans="1:14" ht="90" customHeight="1" x14ac:dyDescent="0.25">
      <c r="A197" s="185"/>
      <c r="B197" s="185"/>
      <c r="C197" s="172"/>
      <c r="D197" s="172"/>
      <c r="E197" s="172"/>
      <c r="F197" s="78" t="s">
        <v>826</v>
      </c>
      <c r="G197" s="78" t="s">
        <v>827</v>
      </c>
      <c r="H197" s="60" t="s">
        <v>1727</v>
      </c>
      <c r="I197" s="176"/>
      <c r="J197" s="176"/>
      <c r="K197" s="176"/>
      <c r="L197" s="60" t="s">
        <v>826</v>
      </c>
      <c r="M197" s="60" t="s">
        <v>827</v>
      </c>
      <c r="N197" s="60" t="s">
        <v>1727</v>
      </c>
    </row>
    <row r="198" spans="1:14" ht="23.25" customHeight="1" x14ac:dyDescent="0.25">
      <c r="A198" s="75">
        <v>1</v>
      </c>
      <c r="B198" s="81" t="s">
        <v>1303</v>
      </c>
      <c r="C198" s="75">
        <v>0</v>
      </c>
      <c r="D198" s="75">
        <v>0</v>
      </c>
      <c r="E198" s="82">
        <f>+F198+G198</f>
        <v>0</v>
      </c>
      <c r="F198" s="82"/>
      <c r="G198" s="82"/>
      <c r="H198" s="82"/>
      <c r="I198" s="75">
        <v>3</v>
      </c>
      <c r="J198" s="75">
        <v>5</v>
      </c>
      <c r="K198" s="75">
        <f>+L198+M198</f>
        <v>5</v>
      </c>
      <c r="L198" s="75"/>
      <c r="M198" s="75">
        <v>5</v>
      </c>
      <c r="N198" s="58"/>
    </row>
    <row r="199" spans="1:14" ht="23.25" customHeight="1" x14ac:dyDescent="0.25">
      <c r="A199" s="75">
        <v>2</v>
      </c>
      <c r="B199" s="81" t="s">
        <v>1304</v>
      </c>
      <c r="C199" s="75">
        <v>4</v>
      </c>
      <c r="D199" s="75">
        <v>6</v>
      </c>
      <c r="E199" s="82">
        <f t="shared" ref="E199:E205" si="11">+F199+G199</f>
        <v>6</v>
      </c>
      <c r="F199" s="82"/>
      <c r="G199" s="82">
        <v>6</v>
      </c>
      <c r="H199" s="82"/>
      <c r="I199" s="75">
        <v>3</v>
      </c>
      <c r="J199" s="75">
        <v>5</v>
      </c>
      <c r="K199" s="75">
        <f t="shared" ref="K199:K205" si="12">+L199+M199</f>
        <v>5</v>
      </c>
      <c r="L199" s="75"/>
      <c r="M199" s="75">
        <v>5</v>
      </c>
      <c r="N199" s="58"/>
    </row>
    <row r="200" spans="1:14" ht="23.25" customHeight="1" x14ac:dyDescent="0.25">
      <c r="A200" s="75">
        <v>3</v>
      </c>
      <c r="B200" s="81" t="s">
        <v>1305</v>
      </c>
      <c r="C200" s="75">
        <v>3</v>
      </c>
      <c r="D200" s="75">
        <v>3</v>
      </c>
      <c r="E200" s="82">
        <f t="shared" si="11"/>
        <v>3</v>
      </c>
      <c r="F200" s="82"/>
      <c r="G200" s="82">
        <v>3</v>
      </c>
      <c r="H200" s="82"/>
      <c r="I200" s="75">
        <v>2</v>
      </c>
      <c r="J200" s="75">
        <v>2</v>
      </c>
      <c r="K200" s="75">
        <f t="shared" si="12"/>
        <v>2</v>
      </c>
      <c r="L200" s="75"/>
      <c r="M200" s="75">
        <v>2</v>
      </c>
      <c r="N200" s="58"/>
    </row>
    <row r="201" spans="1:14" ht="23.25" customHeight="1" x14ac:dyDescent="0.25">
      <c r="A201" s="75">
        <v>4</v>
      </c>
      <c r="B201" s="81" t="s">
        <v>1306</v>
      </c>
      <c r="C201" s="75">
        <v>1</v>
      </c>
      <c r="D201" s="75">
        <v>2</v>
      </c>
      <c r="E201" s="82">
        <f t="shared" si="11"/>
        <v>2</v>
      </c>
      <c r="F201" s="82"/>
      <c r="G201" s="82">
        <v>2</v>
      </c>
      <c r="H201" s="82"/>
      <c r="I201" s="75"/>
      <c r="J201" s="75"/>
      <c r="K201" s="75">
        <f t="shared" si="12"/>
        <v>0</v>
      </c>
      <c r="L201" s="75"/>
      <c r="M201" s="75"/>
      <c r="N201" s="58"/>
    </row>
    <row r="202" spans="1:14" ht="23.25" customHeight="1" x14ac:dyDescent="0.25">
      <c r="A202" s="75">
        <v>5</v>
      </c>
      <c r="B202" s="81" t="s">
        <v>1307</v>
      </c>
      <c r="C202" s="75">
        <v>9</v>
      </c>
      <c r="D202" s="75">
        <v>10</v>
      </c>
      <c r="E202" s="82">
        <f t="shared" si="11"/>
        <v>10</v>
      </c>
      <c r="F202" s="82"/>
      <c r="G202" s="82">
        <v>10</v>
      </c>
      <c r="H202" s="82"/>
      <c r="I202" s="75">
        <v>4</v>
      </c>
      <c r="J202" s="75">
        <v>4</v>
      </c>
      <c r="K202" s="75">
        <f t="shared" si="12"/>
        <v>4</v>
      </c>
      <c r="L202" s="75"/>
      <c r="M202" s="75">
        <v>4</v>
      </c>
      <c r="N202" s="58"/>
    </row>
    <row r="203" spans="1:14" ht="23.25" customHeight="1" x14ac:dyDescent="0.25">
      <c r="A203" s="75">
        <v>6</v>
      </c>
      <c r="B203" s="81" t="s">
        <v>1308</v>
      </c>
      <c r="C203" s="75">
        <v>3</v>
      </c>
      <c r="D203" s="75">
        <v>4</v>
      </c>
      <c r="E203" s="82">
        <f t="shared" si="11"/>
        <v>4</v>
      </c>
      <c r="F203" s="82"/>
      <c r="G203" s="82">
        <v>4</v>
      </c>
      <c r="H203" s="82"/>
      <c r="I203" s="75">
        <v>5</v>
      </c>
      <c r="J203" s="75">
        <v>8</v>
      </c>
      <c r="K203" s="75">
        <f t="shared" si="12"/>
        <v>8</v>
      </c>
      <c r="L203" s="75"/>
      <c r="M203" s="75">
        <v>8</v>
      </c>
      <c r="N203" s="58"/>
    </row>
    <row r="204" spans="1:14" ht="23.25" customHeight="1" x14ac:dyDescent="0.25">
      <c r="A204" s="75">
        <v>7</v>
      </c>
      <c r="B204" s="81" t="s">
        <v>1309</v>
      </c>
      <c r="C204" s="75"/>
      <c r="D204" s="75"/>
      <c r="E204" s="82">
        <f t="shared" si="11"/>
        <v>0</v>
      </c>
      <c r="F204" s="82"/>
      <c r="G204" s="82"/>
      <c r="H204" s="82"/>
      <c r="I204" s="75">
        <v>8</v>
      </c>
      <c r="J204" s="75">
        <v>11</v>
      </c>
      <c r="K204" s="75">
        <f t="shared" si="12"/>
        <v>11</v>
      </c>
      <c r="L204" s="75"/>
      <c r="M204" s="75">
        <v>11</v>
      </c>
      <c r="N204" s="58"/>
    </row>
    <row r="205" spans="1:14" ht="23.25" customHeight="1" x14ac:dyDescent="0.25">
      <c r="A205" s="75">
        <v>8</v>
      </c>
      <c r="B205" s="81" t="s">
        <v>1310</v>
      </c>
      <c r="C205" s="75">
        <v>2</v>
      </c>
      <c r="D205" s="75">
        <v>2</v>
      </c>
      <c r="E205" s="82">
        <f t="shared" si="11"/>
        <v>2</v>
      </c>
      <c r="F205" s="82"/>
      <c r="G205" s="82">
        <v>2</v>
      </c>
      <c r="H205" s="82"/>
      <c r="I205" s="75">
        <v>2</v>
      </c>
      <c r="J205" s="75">
        <v>2</v>
      </c>
      <c r="K205" s="75">
        <f t="shared" si="12"/>
        <v>2</v>
      </c>
      <c r="L205" s="75"/>
      <c r="M205" s="75">
        <v>2</v>
      </c>
      <c r="N205" s="58"/>
    </row>
    <row r="206" spans="1:14" ht="23.25" customHeight="1" x14ac:dyDescent="0.25">
      <c r="A206" s="177" t="s">
        <v>4</v>
      </c>
      <c r="B206" s="178"/>
      <c r="C206" s="83">
        <f>SUM(C198:C205)</f>
        <v>22</v>
      </c>
      <c r="D206" s="83">
        <f t="shared" ref="D206:M206" si="13">SUM(D198:D205)</f>
        <v>27</v>
      </c>
      <c r="E206" s="83">
        <f t="shared" si="13"/>
        <v>27</v>
      </c>
      <c r="F206" s="83">
        <f t="shared" si="13"/>
        <v>0</v>
      </c>
      <c r="G206" s="83">
        <f t="shared" si="13"/>
        <v>27</v>
      </c>
      <c r="H206" s="83"/>
      <c r="I206" s="83">
        <f t="shared" si="13"/>
        <v>27</v>
      </c>
      <c r="J206" s="83">
        <f t="shared" si="13"/>
        <v>37</v>
      </c>
      <c r="K206" s="83">
        <f t="shared" si="13"/>
        <v>37</v>
      </c>
      <c r="L206" s="83">
        <f t="shared" si="13"/>
        <v>0</v>
      </c>
      <c r="M206" s="83">
        <f t="shared" si="13"/>
        <v>37</v>
      </c>
      <c r="N206" s="58"/>
    </row>
    <row r="208" spans="1:14" ht="20.25" x14ac:dyDescent="0.25">
      <c r="A208" s="165" t="s">
        <v>2206</v>
      </c>
      <c r="B208" s="165"/>
      <c r="C208" s="165"/>
      <c r="D208" s="165"/>
      <c r="E208" s="165"/>
      <c r="F208" s="165"/>
      <c r="G208" s="165"/>
      <c r="H208" s="165"/>
      <c r="I208" s="165"/>
      <c r="J208" s="165"/>
      <c r="K208" s="165"/>
      <c r="L208" s="165"/>
      <c r="M208" s="165"/>
      <c r="N208" s="165"/>
    </row>
    <row r="209" spans="1:14" ht="18.75" x14ac:dyDescent="0.25">
      <c r="A209" s="166" t="s">
        <v>1301</v>
      </c>
      <c r="B209" s="166" t="s">
        <v>1302</v>
      </c>
      <c r="C209" s="168" t="s">
        <v>3</v>
      </c>
      <c r="D209" s="169"/>
      <c r="E209" s="169"/>
      <c r="F209" s="169"/>
      <c r="G209" s="169"/>
      <c r="H209" s="170"/>
      <c r="I209" s="168" t="s">
        <v>47</v>
      </c>
      <c r="J209" s="169"/>
      <c r="K209" s="169"/>
      <c r="L209" s="169"/>
      <c r="M209" s="169"/>
      <c r="N209" s="170"/>
    </row>
    <row r="210" spans="1:14" ht="18.75" x14ac:dyDescent="0.25">
      <c r="A210" s="167"/>
      <c r="B210" s="167"/>
      <c r="C210" s="171" t="s">
        <v>32</v>
      </c>
      <c r="D210" s="171" t="s">
        <v>33</v>
      </c>
      <c r="E210" s="171" t="s">
        <v>2</v>
      </c>
      <c r="F210" s="173" t="s">
        <v>27</v>
      </c>
      <c r="G210" s="174"/>
      <c r="H210" s="175"/>
      <c r="I210" s="176" t="s">
        <v>32</v>
      </c>
      <c r="J210" s="176" t="s">
        <v>33</v>
      </c>
      <c r="K210" s="176" t="s">
        <v>2</v>
      </c>
      <c r="L210" s="168" t="s">
        <v>27</v>
      </c>
      <c r="M210" s="169"/>
      <c r="N210" s="170"/>
    </row>
    <row r="211" spans="1:14" ht="75" x14ac:dyDescent="0.25">
      <c r="A211" s="167"/>
      <c r="B211" s="167"/>
      <c r="C211" s="172"/>
      <c r="D211" s="172"/>
      <c r="E211" s="172"/>
      <c r="F211" s="147" t="s">
        <v>826</v>
      </c>
      <c r="G211" s="147" t="s">
        <v>827</v>
      </c>
      <c r="H211" s="147" t="s">
        <v>1727</v>
      </c>
      <c r="I211" s="171"/>
      <c r="J211" s="171"/>
      <c r="K211" s="171"/>
      <c r="L211" s="147" t="s">
        <v>826</v>
      </c>
      <c r="M211" s="147" t="s">
        <v>827</v>
      </c>
      <c r="N211" s="147" t="s">
        <v>1727</v>
      </c>
    </row>
    <row r="212" spans="1:14" x14ac:dyDescent="0.25">
      <c r="A212" s="58">
        <v>1</v>
      </c>
      <c r="B212" s="149" t="s">
        <v>1151</v>
      </c>
      <c r="C212" s="58"/>
      <c r="D212" s="58"/>
      <c r="E212" s="58"/>
      <c r="F212" s="58"/>
      <c r="G212" s="58"/>
      <c r="H212" s="58"/>
      <c r="I212" s="58">
        <v>1</v>
      </c>
      <c r="J212" s="58">
        <v>1</v>
      </c>
      <c r="K212" s="58">
        <v>1</v>
      </c>
      <c r="L212" s="58"/>
      <c r="M212" s="58">
        <v>1</v>
      </c>
      <c r="N212" s="58"/>
    </row>
    <row r="213" spans="1:14" x14ac:dyDescent="0.25">
      <c r="A213" s="58">
        <v>2</v>
      </c>
      <c r="B213" s="20" t="s">
        <v>2207</v>
      </c>
      <c r="C213" s="58"/>
      <c r="D213" s="58"/>
      <c r="E213" s="58"/>
      <c r="F213" s="58"/>
      <c r="G213" s="58"/>
      <c r="H213" s="58"/>
      <c r="I213" s="58">
        <v>2</v>
      </c>
      <c r="J213" s="58">
        <v>2</v>
      </c>
      <c r="K213" s="58">
        <v>2</v>
      </c>
      <c r="L213" s="58"/>
      <c r="M213" s="58">
        <v>2</v>
      </c>
      <c r="N213" s="58"/>
    </row>
    <row r="214" spans="1:14" ht="18.75" x14ac:dyDescent="0.25">
      <c r="A214" s="164" t="s">
        <v>4</v>
      </c>
      <c r="B214" s="164"/>
      <c r="C214" s="58"/>
      <c r="D214" s="58"/>
      <c r="E214" s="58"/>
      <c r="F214" s="58"/>
      <c r="G214" s="58"/>
      <c r="H214" s="58"/>
      <c r="I214" s="148">
        <v>3</v>
      </c>
      <c r="J214" s="148">
        <v>3</v>
      </c>
      <c r="K214" s="148">
        <v>3</v>
      </c>
      <c r="L214" s="148"/>
      <c r="M214" s="148">
        <v>3</v>
      </c>
      <c r="N214" s="58"/>
    </row>
  </sheetData>
  <mergeCells count="197">
    <mergeCell ref="A194:N194"/>
    <mergeCell ref="A55:N55"/>
    <mergeCell ref="A68:N68"/>
    <mergeCell ref="A84:N84"/>
    <mergeCell ref="A97:N97"/>
    <mergeCell ref="A114:N114"/>
    <mergeCell ref="A131:N131"/>
    <mergeCell ref="A147:N147"/>
    <mergeCell ref="A156:N156"/>
    <mergeCell ref="A172:N172"/>
    <mergeCell ref="C116:C117"/>
    <mergeCell ref="D116:D117"/>
    <mergeCell ref="E116:E117"/>
    <mergeCell ref="I116:I117"/>
    <mergeCell ref="J116:J117"/>
    <mergeCell ref="K116:K117"/>
    <mergeCell ref="A95:B95"/>
    <mergeCell ref="A98:A100"/>
    <mergeCell ref="B98:B100"/>
    <mergeCell ref="C99:C100"/>
    <mergeCell ref="D99:D100"/>
    <mergeCell ref="E99:E100"/>
    <mergeCell ref="I99:I100"/>
    <mergeCell ref="J99:J100"/>
    <mergeCell ref="A2:N2"/>
    <mergeCell ref="B195:B197"/>
    <mergeCell ref="L174:N174"/>
    <mergeCell ref="L25:N25"/>
    <mergeCell ref="C24:H24"/>
    <mergeCell ref="I24:N24"/>
    <mergeCell ref="E57:E58"/>
    <mergeCell ref="F57:H57"/>
    <mergeCell ref="C196:C197"/>
    <mergeCell ref="D196:D197"/>
    <mergeCell ref="E196:E197"/>
    <mergeCell ref="F196:H196"/>
    <mergeCell ref="I196:I197"/>
    <mergeCell ref="J196:J197"/>
    <mergeCell ref="K196:K197"/>
    <mergeCell ref="L196:N196"/>
    <mergeCell ref="C195:H195"/>
    <mergeCell ref="I195:N195"/>
    <mergeCell ref="F174:H174"/>
    <mergeCell ref="C173:H173"/>
    <mergeCell ref="I173:N173"/>
    <mergeCell ref="A115:A117"/>
    <mergeCell ref="A129:B129"/>
    <mergeCell ref="B115:B117"/>
    <mergeCell ref="A206:B206"/>
    <mergeCell ref="K149:K150"/>
    <mergeCell ref="A154:B154"/>
    <mergeCell ref="A148:A150"/>
    <mergeCell ref="B148:B150"/>
    <mergeCell ref="C149:C150"/>
    <mergeCell ref="D149:D150"/>
    <mergeCell ref="E149:E150"/>
    <mergeCell ref="A173:A175"/>
    <mergeCell ref="B173:B175"/>
    <mergeCell ref="C174:C175"/>
    <mergeCell ref="D174:D175"/>
    <mergeCell ref="A170:B170"/>
    <mergeCell ref="A157:A159"/>
    <mergeCell ref="B157:B159"/>
    <mergeCell ref="C157:H157"/>
    <mergeCell ref="I157:N157"/>
    <mergeCell ref="C158:C159"/>
    <mergeCell ref="D158:D159"/>
    <mergeCell ref="E158:E159"/>
    <mergeCell ref="F158:H158"/>
    <mergeCell ref="I158:I159"/>
    <mergeCell ref="A195:A197"/>
    <mergeCell ref="F149:H149"/>
    <mergeCell ref="K99:K100"/>
    <mergeCell ref="I56:N56"/>
    <mergeCell ref="L57:N57"/>
    <mergeCell ref="C56:H56"/>
    <mergeCell ref="A56:A58"/>
    <mergeCell ref="J41:J42"/>
    <mergeCell ref="K41:K42"/>
    <mergeCell ref="A85:A87"/>
    <mergeCell ref="B85:B87"/>
    <mergeCell ref="C86:C87"/>
    <mergeCell ref="D86:D87"/>
    <mergeCell ref="E86:E87"/>
    <mergeCell ref="B56:B58"/>
    <mergeCell ref="C57:C58"/>
    <mergeCell ref="D57:D58"/>
    <mergeCell ref="I57:I58"/>
    <mergeCell ref="J57:J58"/>
    <mergeCell ref="K57:K58"/>
    <mergeCell ref="I86:I87"/>
    <mergeCell ref="J86:J87"/>
    <mergeCell ref="K86:K87"/>
    <mergeCell ref="A82:B82"/>
    <mergeCell ref="A69:A71"/>
    <mergeCell ref="B69:B71"/>
    <mergeCell ref="D25:D26"/>
    <mergeCell ref="E25:E26"/>
    <mergeCell ref="I25:I26"/>
    <mergeCell ref="J25:J26"/>
    <mergeCell ref="C70:C71"/>
    <mergeCell ref="K25:K26"/>
    <mergeCell ref="A37:B37"/>
    <mergeCell ref="F25:H25"/>
    <mergeCell ref="A21:B21"/>
    <mergeCell ref="D41:D42"/>
    <mergeCell ref="E41:E42"/>
    <mergeCell ref="I41:I42"/>
    <mergeCell ref="A40:A42"/>
    <mergeCell ref="B40:B42"/>
    <mergeCell ref="C41:C42"/>
    <mergeCell ref="J133:J134"/>
    <mergeCell ref="K133:K134"/>
    <mergeCell ref="I149:I150"/>
    <mergeCell ref="J149:J150"/>
    <mergeCell ref="A5:A7"/>
    <mergeCell ref="B5:B7"/>
    <mergeCell ref="C6:C7"/>
    <mergeCell ref="C5:H5"/>
    <mergeCell ref="F6:H6"/>
    <mergeCell ref="I5:N5"/>
    <mergeCell ref="L6:N6"/>
    <mergeCell ref="K70:K71"/>
    <mergeCell ref="D6:D7"/>
    <mergeCell ref="E6:E7"/>
    <mergeCell ref="I6:I7"/>
    <mergeCell ref="J6:J7"/>
    <mergeCell ref="K6:K7"/>
    <mergeCell ref="C40:H40"/>
    <mergeCell ref="F41:H41"/>
    <mergeCell ref="I40:N40"/>
    <mergeCell ref="L41:N41"/>
    <mergeCell ref="A24:A26"/>
    <mergeCell ref="B24:B26"/>
    <mergeCell ref="C25:C26"/>
    <mergeCell ref="E174:E175"/>
    <mergeCell ref="I174:I175"/>
    <mergeCell ref="J174:J175"/>
    <mergeCell ref="K174:K175"/>
    <mergeCell ref="A192:B192"/>
    <mergeCell ref="A112:B112"/>
    <mergeCell ref="A66:B66"/>
    <mergeCell ref="A53:B53"/>
    <mergeCell ref="A23:N23"/>
    <mergeCell ref="F86:H86"/>
    <mergeCell ref="I85:N85"/>
    <mergeCell ref="L86:N86"/>
    <mergeCell ref="I69:N69"/>
    <mergeCell ref="L70:N70"/>
    <mergeCell ref="C69:H69"/>
    <mergeCell ref="F70:H70"/>
    <mergeCell ref="C115:H115"/>
    <mergeCell ref="F116:H116"/>
    <mergeCell ref="I115:N115"/>
    <mergeCell ref="L116:N116"/>
    <mergeCell ref="C98:H98"/>
    <mergeCell ref="F99:H99"/>
    <mergeCell ref="I98:N98"/>
    <mergeCell ref="L99:N99"/>
    <mergeCell ref="A4:N4"/>
    <mergeCell ref="A39:N39"/>
    <mergeCell ref="C85:H85"/>
    <mergeCell ref="D70:D71"/>
    <mergeCell ref="E70:E71"/>
    <mergeCell ref="I70:I71"/>
    <mergeCell ref="J70:J71"/>
    <mergeCell ref="J158:J159"/>
    <mergeCell ref="K158:K159"/>
    <mergeCell ref="L158:N158"/>
    <mergeCell ref="A145:B145"/>
    <mergeCell ref="L133:N133"/>
    <mergeCell ref="I132:N132"/>
    <mergeCell ref="C132:H132"/>
    <mergeCell ref="F133:H133"/>
    <mergeCell ref="C148:H148"/>
    <mergeCell ref="I148:N148"/>
    <mergeCell ref="L149:N149"/>
    <mergeCell ref="A132:A134"/>
    <mergeCell ref="B132:B134"/>
    <mergeCell ref="C133:C134"/>
    <mergeCell ref="D133:D134"/>
    <mergeCell ref="E133:E134"/>
    <mergeCell ref="I133:I134"/>
    <mergeCell ref="A214:B214"/>
    <mergeCell ref="A208:N208"/>
    <mergeCell ref="A209:A211"/>
    <mergeCell ref="B209:B211"/>
    <mergeCell ref="C209:H209"/>
    <mergeCell ref="I209:N209"/>
    <mergeCell ref="C210:C211"/>
    <mergeCell ref="D210:D211"/>
    <mergeCell ref="E210:E211"/>
    <mergeCell ref="F210:H210"/>
    <mergeCell ref="I210:I211"/>
    <mergeCell ref="J210:J211"/>
    <mergeCell ref="K210:K211"/>
    <mergeCell ref="L210:N210"/>
  </mergeCells>
  <conditionalFormatting sqref="A54:M54 A67:M67 C43:M53">
    <cfRule type="cellIs" dxfId="190" priority="11" stopIfTrue="1" operator="equal">
      <formula>0</formula>
    </cfRule>
  </conditionalFormatting>
  <conditionalFormatting sqref="C59:E65">
    <cfRule type="cellIs" dxfId="189" priority="9" operator="equal">
      <formula>0</formula>
    </cfRule>
  </conditionalFormatting>
  <conditionalFormatting sqref="F59:M65 C66:M66">
    <cfRule type="cellIs" dxfId="188" priority="10" operator="equal">
      <formula>0</formula>
    </cfRule>
  </conditionalFormatting>
  <conditionalFormatting sqref="D199:D205">
    <cfRule type="cellIs" dxfId="187" priority="8" stopIfTrue="1" operator="equal">
      <formula>0</formula>
    </cfRule>
  </conditionalFormatting>
  <conditionalFormatting sqref="C198:D198">
    <cfRule type="cellIs" dxfId="186" priority="7" stopIfTrue="1" operator="equal">
      <formula>0</formula>
    </cfRule>
  </conditionalFormatting>
  <conditionalFormatting sqref="I199 J198 J205">
    <cfRule type="cellIs" dxfId="185" priority="6" stopIfTrue="1" operator="equal">
      <formula>0</formula>
    </cfRule>
  </conditionalFormatting>
  <conditionalFormatting sqref="I198">
    <cfRule type="cellIs" dxfId="184" priority="5" stopIfTrue="1" operator="equal">
      <formula>0</formula>
    </cfRule>
  </conditionalFormatting>
  <conditionalFormatting sqref="J199:J204">
    <cfRule type="cellIs" dxfId="183" priority="4" stopIfTrue="1" operator="equal">
      <formula>0</formula>
    </cfRule>
  </conditionalFormatting>
  <conditionalFormatting sqref="A103:A111">
    <cfRule type="cellIs" dxfId="182" priority="2" stopIfTrue="1" operator="equal">
      <formula>0</formula>
    </cfRule>
  </conditionalFormatting>
  <conditionalFormatting sqref="A101:M101 A102:D102 F102:J103 E102:E111 K102:M111 D103 C103:C111 F104:I109 B105 D105:D111 J105:J111 F110:H111 I111 C112:M112">
    <cfRule type="cellIs" dxfId="181" priority="3" stopIfTrue="1" operator="equal">
      <formula>0</formula>
    </cfRule>
  </conditionalFormatting>
  <printOptions horizontalCentered="1" verticalCentered="1"/>
  <pageMargins left="0.39370078740157483" right="0.39370078740157483" top="0.39370078740157483" bottom="0.39370078740157483" header="0.19685039370078741" footer="0.19685039370078741"/>
  <pageSetup paperSize="9" scale="64" fitToHeight="0" orientation="landscape" r:id="rId1"/>
  <rowBreaks count="12" manualBreakCount="12">
    <brk id="22" max="13" man="1"/>
    <brk id="38" max="13" man="1"/>
    <brk id="54" max="13" man="1"/>
    <brk id="67" max="13" man="1"/>
    <brk id="83" max="13" man="1"/>
    <brk id="96" max="13" man="1"/>
    <brk id="113" max="13" man="1"/>
    <brk id="130" max="13" man="1"/>
    <brk id="146" max="13" man="1"/>
    <brk id="155" max="13" man="1"/>
    <brk id="171" max="13" man="1"/>
    <brk id="193"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49"/>
  <sheetViews>
    <sheetView showZeros="0" tabSelected="1" view="pageBreakPreview" zoomScale="70" zoomScaleNormal="70" zoomScaleSheetLayoutView="70" workbookViewId="0">
      <pane ySplit="7" topLeftCell="A1150" activePane="bottomLeft" state="frozen"/>
      <selection pane="bottomLeft" activeCell="F7" sqref="F7"/>
    </sheetView>
  </sheetViews>
  <sheetFormatPr defaultRowHeight="19.5" customHeight="1" x14ac:dyDescent="0.25"/>
  <cols>
    <col min="1" max="1" width="4.42578125" style="21" customWidth="1"/>
    <col min="2" max="2" width="14.42578125" style="21" customWidth="1"/>
    <col min="3" max="3" width="22.42578125" style="21" customWidth="1"/>
    <col min="4" max="4" width="37.42578125" style="21" customWidth="1"/>
    <col min="5" max="5" width="14.140625" style="21" customWidth="1"/>
    <col min="6" max="7" width="15.85546875" style="21" customWidth="1"/>
    <col min="8" max="8" width="16.140625" style="21" customWidth="1"/>
    <col min="9" max="9" width="25" style="21" customWidth="1"/>
    <col min="10" max="10" width="37.42578125" style="21" customWidth="1"/>
    <col min="11" max="11" width="14.140625" style="21" customWidth="1"/>
    <col min="12" max="13" width="15.85546875" style="21" customWidth="1"/>
    <col min="14" max="14" width="16.140625" style="21" customWidth="1"/>
    <col min="15" max="15" width="9.140625" style="21"/>
    <col min="16" max="16" width="13.5703125" style="21" customWidth="1"/>
    <col min="17" max="16384" width="9.140625" style="21"/>
  </cols>
  <sheetData>
    <row r="1" spans="1:14" ht="19.5" customHeight="1" x14ac:dyDescent="0.25">
      <c r="J1" s="113"/>
      <c r="K1" s="113"/>
      <c r="L1" s="113"/>
      <c r="M1" s="113"/>
    </row>
    <row r="2" spans="1:14" ht="57.75" customHeight="1" x14ac:dyDescent="0.25">
      <c r="A2" s="186" t="s">
        <v>31</v>
      </c>
      <c r="B2" s="186"/>
      <c r="C2" s="186"/>
      <c r="D2" s="186"/>
      <c r="E2" s="186"/>
      <c r="F2" s="186"/>
      <c r="G2" s="186"/>
      <c r="H2" s="186"/>
      <c r="I2" s="186"/>
      <c r="J2" s="186"/>
      <c r="K2" s="186"/>
      <c r="L2" s="186"/>
      <c r="M2" s="186"/>
      <c r="N2" s="186"/>
    </row>
    <row r="3" spans="1:14" ht="19.5" customHeight="1" x14ac:dyDescent="0.25">
      <c r="J3" s="137"/>
      <c r="K3" s="137"/>
      <c r="L3" s="137"/>
      <c r="M3" s="137"/>
    </row>
    <row r="4" spans="1:14" ht="20.25" x14ac:dyDescent="0.25">
      <c r="A4" s="165" t="s">
        <v>2170</v>
      </c>
      <c r="B4" s="165"/>
      <c r="C4" s="165"/>
      <c r="D4" s="165"/>
      <c r="E4" s="165"/>
      <c r="F4" s="165"/>
      <c r="G4" s="165"/>
      <c r="H4" s="165"/>
      <c r="I4" s="165"/>
      <c r="J4" s="165"/>
      <c r="K4" s="165"/>
      <c r="L4" s="165"/>
      <c r="M4" s="165"/>
      <c r="N4" s="165"/>
    </row>
    <row r="5" spans="1:14" s="113" customFormat="1" ht="19.5" customHeight="1" x14ac:dyDescent="0.25">
      <c r="A5" s="187" t="s">
        <v>0</v>
      </c>
      <c r="B5" s="187" t="s">
        <v>1</v>
      </c>
      <c r="C5" s="187" t="s">
        <v>2167</v>
      </c>
      <c r="D5" s="187"/>
      <c r="E5" s="187"/>
      <c r="F5" s="187"/>
      <c r="G5" s="187"/>
      <c r="H5" s="187"/>
      <c r="I5" s="187" t="s">
        <v>47</v>
      </c>
      <c r="J5" s="187"/>
      <c r="K5" s="187"/>
      <c r="L5" s="187"/>
      <c r="M5" s="187"/>
      <c r="N5" s="187"/>
    </row>
    <row r="6" spans="1:14" s="113" customFormat="1" ht="24.75" customHeight="1" x14ac:dyDescent="0.25">
      <c r="A6" s="187"/>
      <c r="B6" s="187"/>
      <c r="C6" s="187" t="s">
        <v>48</v>
      </c>
      <c r="D6" s="187" t="s">
        <v>2168</v>
      </c>
      <c r="E6" s="187" t="s">
        <v>2</v>
      </c>
      <c r="F6" s="187" t="s">
        <v>27</v>
      </c>
      <c r="G6" s="187"/>
      <c r="H6" s="187"/>
      <c r="I6" s="187" t="s">
        <v>48</v>
      </c>
      <c r="J6" s="187" t="s">
        <v>2168</v>
      </c>
      <c r="K6" s="187" t="s">
        <v>2</v>
      </c>
      <c r="L6" s="187" t="s">
        <v>27</v>
      </c>
      <c r="M6" s="187"/>
      <c r="N6" s="187"/>
    </row>
    <row r="7" spans="1:14" s="113" customFormat="1" ht="80.25" customHeight="1" x14ac:dyDescent="0.25">
      <c r="A7" s="187"/>
      <c r="B7" s="187"/>
      <c r="C7" s="187"/>
      <c r="D7" s="187"/>
      <c r="E7" s="187"/>
      <c r="F7" s="116" t="s">
        <v>826</v>
      </c>
      <c r="G7" s="116" t="s">
        <v>827</v>
      </c>
      <c r="H7" s="116" t="s">
        <v>1727</v>
      </c>
      <c r="I7" s="187"/>
      <c r="J7" s="187"/>
      <c r="K7" s="187"/>
      <c r="L7" s="116" t="s">
        <v>826</v>
      </c>
      <c r="M7" s="116" t="s">
        <v>827</v>
      </c>
      <c r="N7" s="116" t="s">
        <v>1727</v>
      </c>
    </row>
    <row r="8" spans="1:14" ht="19.5" customHeight="1" x14ac:dyDescent="0.25">
      <c r="A8" s="118">
        <v>1</v>
      </c>
      <c r="B8" s="217" t="s">
        <v>34</v>
      </c>
      <c r="C8" s="211" t="s">
        <v>49</v>
      </c>
      <c r="D8" s="118" t="s">
        <v>50</v>
      </c>
      <c r="E8" s="118">
        <v>1</v>
      </c>
      <c r="F8" s="118"/>
      <c r="G8" s="118">
        <v>1</v>
      </c>
      <c r="H8" s="118"/>
      <c r="I8" s="211" t="s">
        <v>49</v>
      </c>
      <c r="J8" s="118" t="s">
        <v>50</v>
      </c>
      <c r="K8" s="118">
        <f>+L8+M8</f>
        <v>1</v>
      </c>
      <c r="L8" s="118"/>
      <c r="M8" s="118">
        <v>1</v>
      </c>
      <c r="N8" s="106"/>
    </row>
    <row r="9" spans="1:14" ht="19.5" customHeight="1" x14ac:dyDescent="0.25">
      <c r="A9" s="118">
        <f>+A8+1</f>
        <v>2</v>
      </c>
      <c r="B9" s="217"/>
      <c r="C9" s="211"/>
      <c r="D9" s="118" t="s">
        <v>51</v>
      </c>
      <c r="E9" s="118">
        <v>1</v>
      </c>
      <c r="F9" s="118"/>
      <c r="G9" s="118">
        <v>1</v>
      </c>
      <c r="H9" s="118"/>
      <c r="I9" s="211"/>
      <c r="J9" s="118" t="s">
        <v>52</v>
      </c>
      <c r="K9" s="118">
        <f t="shared" ref="K9:K54" si="0">+L9+M9</f>
        <v>1</v>
      </c>
      <c r="L9" s="118">
        <v>1</v>
      </c>
      <c r="M9" s="118"/>
      <c r="N9" s="106"/>
    </row>
    <row r="10" spans="1:14" ht="19.5" customHeight="1" x14ac:dyDescent="0.25">
      <c r="A10" s="118">
        <f t="shared" ref="A10:A18" si="1">+A9+1</f>
        <v>3</v>
      </c>
      <c r="B10" s="217"/>
      <c r="C10" s="211"/>
      <c r="D10" s="118" t="s">
        <v>52</v>
      </c>
      <c r="E10" s="118">
        <v>1</v>
      </c>
      <c r="F10" s="118">
        <v>1</v>
      </c>
      <c r="G10" s="118"/>
      <c r="H10" s="118"/>
      <c r="I10" s="211"/>
      <c r="J10" s="118" t="s">
        <v>53</v>
      </c>
      <c r="K10" s="118">
        <f t="shared" si="0"/>
        <v>1</v>
      </c>
      <c r="L10" s="118">
        <v>1</v>
      </c>
      <c r="M10" s="118"/>
      <c r="N10" s="106"/>
    </row>
    <row r="11" spans="1:14" ht="19.5" customHeight="1" x14ac:dyDescent="0.25">
      <c r="A11" s="118">
        <f t="shared" si="1"/>
        <v>4</v>
      </c>
      <c r="B11" s="217"/>
      <c r="C11" s="211"/>
      <c r="D11" s="118" t="s">
        <v>53</v>
      </c>
      <c r="E11" s="118">
        <v>1</v>
      </c>
      <c r="F11" s="118">
        <v>1</v>
      </c>
      <c r="G11" s="118"/>
      <c r="H11" s="118"/>
      <c r="I11" s="118" t="s">
        <v>54</v>
      </c>
      <c r="J11" s="118" t="s">
        <v>55</v>
      </c>
      <c r="K11" s="118">
        <f t="shared" si="0"/>
        <v>1</v>
      </c>
      <c r="L11" s="118">
        <v>1</v>
      </c>
      <c r="M11" s="118"/>
      <c r="N11" s="106"/>
    </row>
    <row r="12" spans="1:14" ht="19.5" customHeight="1" x14ac:dyDescent="0.25">
      <c r="A12" s="118">
        <f t="shared" si="1"/>
        <v>5</v>
      </c>
      <c r="B12" s="217"/>
      <c r="C12" s="118" t="s">
        <v>56</v>
      </c>
      <c r="D12" s="118" t="s">
        <v>57</v>
      </c>
      <c r="E12" s="118">
        <v>1</v>
      </c>
      <c r="F12" s="118"/>
      <c r="G12" s="118">
        <v>1</v>
      </c>
      <c r="H12" s="118"/>
      <c r="I12" s="118" t="s">
        <v>58</v>
      </c>
      <c r="J12" s="118" t="s">
        <v>59</v>
      </c>
      <c r="K12" s="118">
        <f t="shared" si="0"/>
        <v>1</v>
      </c>
      <c r="L12" s="118">
        <v>1</v>
      </c>
      <c r="M12" s="118"/>
      <c r="N12" s="106"/>
    </row>
    <row r="13" spans="1:14" ht="19.5" customHeight="1" x14ac:dyDescent="0.25">
      <c r="A13" s="118">
        <f t="shared" si="1"/>
        <v>6</v>
      </c>
      <c r="B13" s="217"/>
      <c r="C13" s="118" t="s">
        <v>60</v>
      </c>
      <c r="D13" s="118" t="s">
        <v>61</v>
      </c>
      <c r="E13" s="118">
        <v>1</v>
      </c>
      <c r="F13" s="118"/>
      <c r="G13" s="118">
        <v>1</v>
      </c>
      <c r="H13" s="118"/>
      <c r="I13" s="118"/>
      <c r="J13" s="22"/>
      <c r="K13" s="118">
        <f t="shared" si="0"/>
        <v>0</v>
      </c>
      <c r="L13" s="106"/>
      <c r="M13" s="106"/>
      <c r="N13" s="106"/>
    </row>
    <row r="14" spans="1:14" ht="19.5" customHeight="1" x14ac:dyDescent="0.25">
      <c r="A14" s="118">
        <f t="shared" si="1"/>
        <v>7</v>
      </c>
      <c r="B14" s="217"/>
      <c r="C14" s="211" t="s">
        <v>62</v>
      </c>
      <c r="D14" s="118" t="s">
        <v>63</v>
      </c>
      <c r="E14" s="118">
        <v>1</v>
      </c>
      <c r="F14" s="118"/>
      <c r="G14" s="118">
        <v>1</v>
      </c>
      <c r="H14" s="118"/>
      <c r="I14" s="118"/>
      <c r="J14" s="22"/>
      <c r="K14" s="118">
        <f t="shared" si="0"/>
        <v>0</v>
      </c>
      <c r="L14" s="106"/>
      <c r="M14" s="106"/>
      <c r="N14" s="106"/>
    </row>
    <row r="15" spans="1:14" ht="19.5" customHeight="1" x14ac:dyDescent="0.25">
      <c r="A15" s="118">
        <f t="shared" si="1"/>
        <v>8</v>
      </c>
      <c r="B15" s="217"/>
      <c r="C15" s="211"/>
      <c r="D15" s="118" t="s">
        <v>64</v>
      </c>
      <c r="E15" s="118">
        <v>1</v>
      </c>
      <c r="F15" s="118"/>
      <c r="G15" s="118">
        <v>1</v>
      </c>
      <c r="H15" s="118"/>
      <c r="I15" s="118"/>
      <c r="J15" s="22"/>
      <c r="K15" s="118">
        <f t="shared" si="0"/>
        <v>0</v>
      </c>
      <c r="L15" s="106"/>
      <c r="M15" s="106"/>
      <c r="N15" s="106"/>
    </row>
    <row r="16" spans="1:14" ht="19.5" customHeight="1" x14ac:dyDescent="0.25">
      <c r="A16" s="118">
        <f t="shared" si="1"/>
        <v>9</v>
      </c>
      <c r="B16" s="217"/>
      <c r="C16" s="118" t="s">
        <v>65</v>
      </c>
      <c r="D16" s="118" t="s">
        <v>66</v>
      </c>
      <c r="E16" s="118">
        <v>1</v>
      </c>
      <c r="F16" s="118"/>
      <c r="G16" s="118">
        <v>1</v>
      </c>
      <c r="H16" s="118"/>
      <c r="I16" s="118"/>
      <c r="J16" s="22"/>
      <c r="K16" s="118">
        <f t="shared" si="0"/>
        <v>0</v>
      </c>
      <c r="L16" s="106"/>
      <c r="M16" s="106"/>
      <c r="N16" s="106"/>
    </row>
    <row r="17" spans="1:14" ht="19.5" customHeight="1" x14ac:dyDescent="0.25">
      <c r="A17" s="118">
        <f t="shared" si="1"/>
        <v>10</v>
      </c>
      <c r="B17" s="217"/>
      <c r="C17" s="118" t="s">
        <v>54</v>
      </c>
      <c r="D17" s="118" t="s">
        <v>55</v>
      </c>
      <c r="E17" s="118">
        <v>1</v>
      </c>
      <c r="F17" s="118">
        <v>1</v>
      </c>
      <c r="G17" s="118"/>
      <c r="H17" s="118"/>
      <c r="I17" s="118"/>
      <c r="J17" s="22"/>
      <c r="K17" s="118">
        <f t="shared" si="0"/>
        <v>0</v>
      </c>
      <c r="L17" s="106"/>
      <c r="M17" s="106"/>
      <c r="N17" s="106"/>
    </row>
    <row r="18" spans="1:14" ht="19.5" customHeight="1" x14ac:dyDescent="0.25">
      <c r="A18" s="118">
        <f t="shared" si="1"/>
        <v>11</v>
      </c>
      <c r="B18" s="217"/>
      <c r="C18" s="23" t="s">
        <v>58</v>
      </c>
      <c r="D18" s="118" t="s">
        <v>59</v>
      </c>
      <c r="E18" s="118">
        <v>1</v>
      </c>
      <c r="F18" s="118">
        <v>1</v>
      </c>
      <c r="G18" s="118"/>
      <c r="H18" s="118"/>
      <c r="I18" s="118"/>
      <c r="J18" s="22"/>
      <c r="K18" s="118">
        <f t="shared" si="0"/>
        <v>0</v>
      </c>
      <c r="L18" s="106"/>
      <c r="M18" s="106"/>
      <c r="N18" s="106"/>
    </row>
    <row r="19" spans="1:14" ht="19.5" customHeight="1" x14ac:dyDescent="0.25">
      <c r="A19" s="190" t="s">
        <v>67</v>
      </c>
      <c r="B19" s="191"/>
      <c r="C19" s="153">
        <v>7</v>
      </c>
      <c r="D19" s="153">
        <f>+E19</f>
        <v>11</v>
      </c>
      <c r="E19" s="122">
        <f>SUM(E8:E18)</f>
        <v>11</v>
      </c>
      <c r="F19" s="122">
        <f>SUM(F8:F18)</f>
        <v>4</v>
      </c>
      <c r="G19" s="122">
        <f>SUM(G8:G18)</f>
        <v>7</v>
      </c>
      <c r="H19" s="122"/>
      <c r="I19" s="153">
        <v>3</v>
      </c>
      <c r="J19" s="153">
        <v>5</v>
      </c>
      <c r="K19" s="122">
        <f>SUM(K8:K18)</f>
        <v>5</v>
      </c>
      <c r="L19" s="122">
        <f>SUM(L8:L18)</f>
        <v>4</v>
      </c>
      <c r="M19" s="122">
        <f>SUM(M8:M18)</f>
        <v>1</v>
      </c>
      <c r="N19" s="106"/>
    </row>
    <row r="20" spans="1:14" ht="19.5" customHeight="1" x14ac:dyDescent="0.25">
      <c r="A20" s="118">
        <v>1</v>
      </c>
      <c r="B20" s="192" t="s">
        <v>68</v>
      </c>
      <c r="C20" s="118" t="s">
        <v>69</v>
      </c>
      <c r="D20" s="118" t="s">
        <v>70</v>
      </c>
      <c r="E20" s="118">
        <v>1</v>
      </c>
      <c r="F20" s="118">
        <v>1</v>
      </c>
      <c r="G20" s="118"/>
      <c r="H20" s="118"/>
      <c r="I20" s="118" t="s">
        <v>69</v>
      </c>
      <c r="J20" s="118" t="s">
        <v>70</v>
      </c>
      <c r="K20" s="118">
        <f t="shared" si="0"/>
        <v>1</v>
      </c>
      <c r="L20" s="118">
        <v>1</v>
      </c>
      <c r="M20" s="118"/>
      <c r="N20" s="106"/>
    </row>
    <row r="21" spans="1:14" ht="19.5" customHeight="1" x14ac:dyDescent="0.25">
      <c r="A21" s="118">
        <f t="shared" ref="A21:A31" si="2">+A20+1</f>
        <v>2</v>
      </c>
      <c r="B21" s="193"/>
      <c r="C21" s="118" t="s">
        <v>71</v>
      </c>
      <c r="D21" s="118" t="s">
        <v>72</v>
      </c>
      <c r="E21" s="118">
        <v>1</v>
      </c>
      <c r="F21" s="118">
        <v>1</v>
      </c>
      <c r="G21" s="118"/>
      <c r="H21" s="118"/>
      <c r="I21" s="118" t="s">
        <v>71</v>
      </c>
      <c r="J21" s="118" t="s">
        <v>72</v>
      </c>
      <c r="K21" s="118">
        <f t="shared" si="0"/>
        <v>1</v>
      </c>
      <c r="L21" s="118">
        <v>1</v>
      </c>
      <c r="M21" s="118"/>
      <c r="N21" s="106"/>
    </row>
    <row r="22" spans="1:14" ht="19.5" customHeight="1" x14ac:dyDescent="0.25">
      <c r="A22" s="118">
        <f t="shared" si="2"/>
        <v>3</v>
      </c>
      <c r="B22" s="193"/>
      <c r="C22" s="118" t="s">
        <v>73</v>
      </c>
      <c r="D22" s="118" t="s">
        <v>74</v>
      </c>
      <c r="E22" s="118">
        <v>1</v>
      </c>
      <c r="F22" s="118">
        <v>1</v>
      </c>
      <c r="G22" s="118"/>
      <c r="H22" s="118"/>
      <c r="I22" s="118" t="s">
        <v>73</v>
      </c>
      <c r="J22" s="118" t="s">
        <v>75</v>
      </c>
      <c r="K22" s="118">
        <f t="shared" si="0"/>
        <v>1</v>
      </c>
      <c r="L22" s="118">
        <v>1</v>
      </c>
      <c r="M22" s="118"/>
      <c r="N22" s="106"/>
    </row>
    <row r="23" spans="1:14" ht="19.5" customHeight="1" x14ac:dyDescent="0.25">
      <c r="A23" s="118">
        <f t="shared" si="2"/>
        <v>4</v>
      </c>
      <c r="B23" s="193"/>
      <c r="C23" s="118" t="s">
        <v>76</v>
      </c>
      <c r="D23" s="118" t="s">
        <v>77</v>
      </c>
      <c r="E23" s="118">
        <v>1</v>
      </c>
      <c r="F23" s="118">
        <v>1</v>
      </c>
      <c r="G23" s="118"/>
      <c r="H23" s="118"/>
      <c r="I23" s="118" t="s">
        <v>76</v>
      </c>
      <c r="J23" s="118" t="s">
        <v>77</v>
      </c>
      <c r="K23" s="118">
        <f t="shared" si="0"/>
        <v>1</v>
      </c>
      <c r="L23" s="118">
        <v>1</v>
      </c>
      <c r="M23" s="118"/>
      <c r="N23" s="106"/>
    </row>
    <row r="24" spans="1:14" ht="19.5" customHeight="1" x14ac:dyDescent="0.25">
      <c r="A24" s="118">
        <f t="shared" si="2"/>
        <v>5</v>
      </c>
      <c r="B24" s="193"/>
      <c r="C24" s="118" t="s">
        <v>78</v>
      </c>
      <c r="D24" s="118" t="s">
        <v>79</v>
      </c>
      <c r="E24" s="118">
        <v>1</v>
      </c>
      <c r="F24" s="118">
        <v>1</v>
      </c>
      <c r="G24" s="118"/>
      <c r="H24" s="118"/>
      <c r="I24" s="118" t="s">
        <v>78</v>
      </c>
      <c r="J24" s="118" t="s">
        <v>79</v>
      </c>
      <c r="K24" s="118">
        <f t="shared" si="0"/>
        <v>1</v>
      </c>
      <c r="L24" s="118">
        <v>1</v>
      </c>
      <c r="M24" s="118"/>
      <c r="N24" s="106"/>
    </row>
    <row r="25" spans="1:14" ht="19.5" customHeight="1" x14ac:dyDescent="0.25">
      <c r="A25" s="118">
        <f t="shared" si="2"/>
        <v>6</v>
      </c>
      <c r="B25" s="193"/>
      <c r="C25" s="118" t="s">
        <v>80</v>
      </c>
      <c r="D25" s="118" t="s">
        <v>81</v>
      </c>
      <c r="E25" s="118">
        <v>1</v>
      </c>
      <c r="F25" s="118">
        <v>1</v>
      </c>
      <c r="G25" s="118"/>
      <c r="H25" s="118"/>
      <c r="I25" s="118" t="s">
        <v>80</v>
      </c>
      <c r="J25" s="118" t="s">
        <v>81</v>
      </c>
      <c r="K25" s="118">
        <f t="shared" si="0"/>
        <v>1</v>
      </c>
      <c r="L25" s="118">
        <v>1</v>
      </c>
      <c r="M25" s="118"/>
      <c r="N25" s="106"/>
    </row>
    <row r="26" spans="1:14" ht="19.5" customHeight="1" x14ac:dyDescent="0.25">
      <c r="A26" s="118">
        <f t="shared" si="2"/>
        <v>7</v>
      </c>
      <c r="B26" s="193"/>
      <c r="C26" s="118" t="s">
        <v>82</v>
      </c>
      <c r="D26" s="118" t="s">
        <v>83</v>
      </c>
      <c r="E26" s="118">
        <v>1</v>
      </c>
      <c r="F26" s="118">
        <v>1</v>
      </c>
      <c r="G26" s="118"/>
      <c r="H26" s="118"/>
      <c r="I26" s="118" t="s">
        <v>82</v>
      </c>
      <c r="J26" s="118" t="s">
        <v>83</v>
      </c>
      <c r="K26" s="118">
        <f t="shared" si="0"/>
        <v>1</v>
      </c>
      <c r="L26" s="118">
        <v>1</v>
      </c>
      <c r="M26" s="118"/>
      <c r="N26" s="106"/>
    </row>
    <row r="27" spans="1:14" ht="19.5" customHeight="1" x14ac:dyDescent="0.25">
      <c r="A27" s="118">
        <f t="shared" si="2"/>
        <v>8</v>
      </c>
      <c r="B27" s="193"/>
      <c r="C27" s="118" t="s">
        <v>71</v>
      </c>
      <c r="D27" s="118" t="s">
        <v>84</v>
      </c>
      <c r="E27" s="118">
        <v>1</v>
      </c>
      <c r="F27" s="118">
        <v>1</v>
      </c>
      <c r="G27" s="118"/>
      <c r="H27" s="118"/>
      <c r="I27" s="118" t="s">
        <v>71</v>
      </c>
      <c r="J27" s="118" t="s">
        <v>84</v>
      </c>
      <c r="K27" s="118">
        <f t="shared" si="0"/>
        <v>1</v>
      </c>
      <c r="L27" s="118">
        <v>1</v>
      </c>
      <c r="M27" s="118"/>
      <c r="N27" s="106"/>
    </row>
    <row r="28" spans="1:14" ht="19.5" customHeight="1" x14ac:dyDescent="0.25">
      <c r="A28" s="118">
        <f t="shared" si="2"/>
        <v>9</v>
      </c>
      <c r="B28" s="193"/>
      <c r="C28" s="118" t="s">
        <v>85</v>
      </c>
      <c r="D28" s="118" t="s">
        <v>86</v>
      </c>
      <c r="E28" s="118">
        <v>1</v>
      </c>
      <c r="F28" s="118">
        <v>1</v>
      </c>
      <c r="G28" s="118"/>
      <c r="H28" s="118"/>
      <c r="I28" s="118" t="s">
        <v>85</v>
      </c>
      <c r="J28" s="118" t="s">
        <v>86</v>
      </c>
      <c r="K28" s="118">
        <f t="shared" si="0"/>
        <v>1</v>
      </c>
      <c r="L28" s="118">
        <v>1</v>
      </c>
      <c r="M28" s="118"/>
      <c r="N28" s="106"/>
    </row>
    <row r="29" spans="1:14" ht="19.5" customHeight="1" x14ac:dyDescent="0.25">
      <c r="A29" s="118">
        <v>10</v>
      </c>
      <c r="B29" s="193"/>
      <c r="C29" s="211" t="s">
        <v>73</v>
      </c>
      <c r="D29" s="118" t="s">
        <v>87</v>
      </c>
      <c r="E29" s="118">
        <v>1</v>
      </c>
      <c r="F29" s="118"/>
      <c r="G29" s="118">
        <v>1</v>
      </c>
      <c r="H29" s="118"/>
      <c r="I29" s="211" t="s">
        <v>73</v>
      </c>
      <c r="J29" s="118"/>
      <c r="K29" s="118"/>
      <c r="L29" s="118"/>
      <c r="M29" s="118"/>
      <c r="N29" s="106"/>
    </row>
    <row r="30" spans="1:14" ht="19.5" customHeight="1" x14ac:dyDescent="0.25">
      <c r="A30" s="118">
        <v>11</v>
      </c>
      <c r="B30" s="193"/>
      <c r="C30" s="211"/>
      <c r="D30" s="118" t="s">
        <v>88</v>
      </c>
      <c r="E30" s="118">
        <v>1</v>
      </c>
      <c r="F30" s="118">
        <v>1</v>
      </c>
      <c r="G30" s="118"/>
      <c r="H30" s="118"/>
      <c r="I30" s="211"/>
      <c r="J30" s="118" t="s">
        <v>88</v>
      </c>
      <c r="K30" s="118">
        <f t="shared" si="0"/>
        <v>1</v>
      </c>
      <c r="L30" s="118">
        <v>1</v>
      </c>
      <c r="M30" s="118"/>
      <c r="N30" s="106"/>
    </row>
    <row r="31" spans="1:14" ht="19.5" customHeight="1" x14ac:dyDescent="0.25">
      <c r="A31" s="118">
        <f t="shared" si="2"/>
        <v>12</v>
      </c>
      <c r="B31" s="193"/>
      <c r="C31" s="211" t="s">
        <v>89</v>
      </c>
      <c r="D31" s="118" t="s">
        <v>90</v>
      </c>
      <c r="E31" s="118">
        <v>1</v>
      </c>
      <c r="F31" s="118"/>
      <c r="G31" s="118">
        <v>1</v>
      </c>
      <c r="H31" s="118"/>
      <c r="I31" s="211" t="s">
        <v>89</v>
      </c>
      <c r="J31" s="24" t="s">
        <v>90</v>
      </c>
      <c r="K31" s="118">
        <v>1</v>
      </c>
      <c r="L31" s="118"/>
      <c r="M31" s="118">
        <v>1</v>
      </c>
      <c r="N31" s="106"/>
    </row>
    <row r="32" spans="1:14" ht="19.5" customHeight="1" x14ac:dyDescent="0.25">
      <c r="A32" s="118">
        <v>13</v>
      </c>
      <c r="B32" s="193"/>
      <c r="C32" s="211"/>
      <c r="D32" s="118" t="s">
        <v>91</v>
      </c>
      <c r="E32" s="118">
        <v>1</v>
      </c>
      <c r="F32" s="118">
        <v>1</v>
      </c>
      <c r="G32" s="118"/>
      <c r="H32" s="118"/>
      <c r="I32" s="211"/>
      <c r="J32" s="118" t="s">
        <v>91</v>
      </c>
      <c r="K32" s="118">
        <f>+L32+M32</f>
        <v>1</v>
      </c>
      <c r="L32" s="118">
        <v>1</v>
      </c>
      <c r="M32" s="118"/>
      <c r="N32" s="106"/>
    </row>
    <row r="33" spans="1:14" ht="19.5" customHeight="1" x14ac:dyDescent="0.25">
      <c r="A33" s="118">
        <v>14</v>
      </c>
      <c r="B33" s="194"/>
      <c r="C33" s="211"/>
      <c r="D33" s="118" t="s">
        <v>92</v>
      </c>
      <c r="E33" s="118">
        <v>1</v>
      </c>
      <c r="F33" s="118">
        <v>1</v>
      </c>
      <c r="G33" s="118"/>
      <c r="H33" s="118"/>
      <c r="I33" s="211"/>
      <c r="J33" s="118" t="s">
        <v>92</v>
      </c>
      <c r="K33" s="118">
        <v>1</v>
      </c>
      <c r="L33" s="106">
        <v>1</v>
      </c>
      <c r="M33" s="106"/>
      <c r="N33" s="106"/>
    </row>
    <row r="34" spans="1:14" ht="19.5" customHeight="1" x14ac:dyDescent="0.25">
      <c r="A34" s="190" t="s">
        <v>67</v>
      </c>
      <c r="B34" s="191"/>
      <c r="C34" s="153">
        <v>10</v>
      </c>
      <c r="D34" s="153">
        <f>+E34</f>
        <v>14</v>
      </c>
      <c r="E34" s="122">
        <f>SUM(E20:E33)</f>
        <v>14</v>
      </c>
      <c r="F34" s="122">
        <f>SUM(F20:F33)</f>
        <v>12</v>
      </c>
      <c r="G34" s="122">
        <f>SUM(G20:G33)</f>
        <v>2</v>
      </c>
      <c r="H34" s="122"/>
      <c r="I34" s="153">
        <v>9</v>
      </c>
      <c r="J34" s="153">
        <v>13</v>
      </c>
      <c r="K34" s="122">
        <f>SUM(K20:K33)</f>
        <v>13</v>
      </c>
      <c r="L34" s="122">
        <f>SUM(L20:L33)</f>
        <v>12</v>
      </c>
      <c r="M34" s="122">
        <f>SUM(M20:M33)</f>
        <v>1</v>
      </c>
      <c r="N34" s="106"/>
    </row>
    <row r="35" spans="1:14" ht="19.5" customHeight="1" x14ac:dyDescent="0.25">
      <c r="A35" s="118">
        <v>1</v>
      </c>
      <c r="B35" s="216" t="s">
        <v>93</v>
      </c>
      <c r="C35" s="198" t="s">
        <v>94</v>
      </c>
      <c r="D35" s="106" t="s">
        <v>95</v>
      </c>
      <c r="E35" s="18">
        <v>1</v>
      </c>
      <c r="F35" s="106"/>
      <c r="G35" s="106">
        <v>1</v>
      </c>
      <c r="H35" s="106"/>
      <c r="I35" s="106" t="s">
        <v>94</v>
      </c>
      <c r="J35" s="106" t="s">
        <v>95</v>
      </c>
      <c r="K35" s="118">
        <f t="shared" si="0"/>
        <v>1</v>
      </c>
      <c r="L35" s="106"/>
      <c r="M35" s="106">
        <v>1</v>
      </c>
      <c r="N35" s="106"/>
    </row>
    <row r="36" spans="1:14" ht="19.5" customHeight="1" x14ac:dyDescent="0.25">
      <c r="A36" s="118">
        <f t="shared" ref="A36:A54" si="3">+A35+1</f>
        <v>2</v>
      </c>
      <c r="B36" s="216"/>
      <c r="C36" s="198"/>
      <c r="D36" s="106" t="s">
        <v>96</v>
      </c>
      <c r="E36" s="18">
        <v>1</v>
      </c>
      <c r="F36" s="18"/>
      <c r="G36" s="106">
        <v>1</v>
      </c>
      <c r="H36" s="106"/>
      <c r="I36" s="198" t="s">
        <v>97</v>
      </c>
      <c r="J36" s="106" t="s">
        <v>98</v>
      </c>
      <c r="K36" s="118">
        <f t="shared" si="0"/>
        <v>1</v>
      </c>
      <c r="L36" s="18">
        <v>1</v>
      </c>
      <c r="M36" s="106"/>
      <c r="N36" s="106"/>
    </row>
    <row r="37" spans="1:14" ht="19.5" customHeight="1" x14ac:dyDescent="0.25">
      <c r="A37" s="118">
        <f t="shared" si="3"/>
        <v>3</v>
      </c>
      <c r="B37" s="216"/>
      <c r="C37" s="198" t="s">
        <v>97</v>
      </c>
      <c r="D37" s="106" t="s">
        <v>99</v>
      </c>
      <c r="E37" s="18">
        <v>1</v>
      </c>
      <c r="F37" s="18"/>
      <c r="G37" s="18">
        <v>1</v>
      </c>
      <c r="H37" s="18"/>
      <c r="I37" s="198"/>
      <c r="J37" s="106" t="s">
        <v>100</v>
      </c>
      <c r="K37" s="118">
        <f t="shared" si="0"/>
        <v>1</v>
      </c>
      <c r="L37" s="18">
        <v>1</v>
      </c>
      <c r="M37" s="106"/>
      <c r="N37" s="106"/>
    </row>
    <row r="38" spans="1:14" ht="19.5" customHeight="1" x14ac:dyDescent="0.25">
      <c r="A38" s="118">
        <f t="shared" si="3"/>
        <v>4</v>
      </c>
      <c r="B38" s="216"/>
      <c r="C38" s="198"/>
      <c r="D38" s="106" t="s">
        <v>101</v>
      </c>
      <c r="E38" s="18">
        <v>1</v>
      </c>
      <c r="F38" s="18"/>
      <c r="G38" s="18">
        <v>1</v>
      </c>
      <c r="H38" s="18"/>
      <c r="I38" s="198"/>
      <c r="J38" s="106" t="s">
        <v>102</v>
      </c>
      <c r="K38" s="118">
        <f t="shared" si="0"/>
        <v>1</v>
      </c>
      <c r="L38" s="18">
        <v>1</v>
      </c>
      <c r="M38" s="106"/>
      <c r="N38" s="106"/>
    </row>
    <row r="39" spans="1:14" ht="19.5" customHeight="1" x14ac:dyDescent="0.25">
      <c r="A39" s="118">
        <f t="shared" si="3"/>
        <v>5</v>
      </c>
      <c r="B39" s="216"/>
      <c r="C39" s="198"/>
      <c r="D39" s="106" t="s">
        <v>103</v>
      </c>
      <c r="E39" s="18">
        <v>1</v>
      </c>
      <c r="F39" s="106"/>
      <c r="G39" s="106">
        <v>1</v>
      </c>
      <c r="H39" s="106"/>
      <c r="I39" s="198"/>
      <c r="J39" s="106" t="s">
        <v>104</v>
      </c>
      <c r="K39" s="118">
        <f t="shared" si="0"/>
        <v>1</v>
      </c>
      <c r="L39" s="18">
        <v>1</v>
      </c>
      <c r="M39" s="106"/>
      <c r="N39" s="106"/>
    </row>
    <row r="40" spans="1:14" ht="19.5" customHeight="1" x14ac:dyDescent="0.25">
      <c r="A40" s="118">
        <f t="shared" si="3"/>
        <v>6</v>
      </c>
      <c r="B40" s="216"/>
      <c r="C40" s="198"/>
      <c r="D40" s="106" t="s">
        <v>98</v>
      </c>
      <c r="E40" s="18">
        <v>1</v>
      </c>
      <c r="F40" s="18">
        <v>1</v>
      </c>
      <c r="G40" s="106"/>
      <c r="H40" s="106"/>
      <c r="I40" s="198"/>
      <c r="J40" s="106" t="s">
        <v>105</v>
      </c>
      <c r="K40" s="118">
        <f t="shared" si="0"/>
        <v>1</v>
      </c>
      <c r="L40" s="18">
        <v>1</v>
      </c>
      <c r="M40" s="106"/>
      <c r="N40" s="106"/>
    </row>
    <row r="41" spans="1:14" ht="19.5" customHeight="1" x14ac:dyDescent="0.25">
      <c r="A41" s="118">
        <f t="shared" si="3"/>
        <v>7</v>
      </c>
      <c r="B41" s="216"/>
      <c r="C41" s="198"/>
      <c r="D41" s="106" t="s">
        <v>100</v>
      </c>
      <c r="E41" s="18">
        <v>1</v>
      </c>
      <c r="F41" s="18">
        <v>1</v>
      </c>
      <c r="G41" s="106"/>
      <c r="H41" s="106"/>
      <c r="I41" s="106" t="s">
        <v>106</v>
      </c>
      <c r="J41" s="106" t="s">
        <v>107</v>
      </c>
      <c r="K41" s="118">
        <f t="shared" si="0"/>
        <v>1</v>
      </c>
      <c r="L41" s="18">
        <v>1</v>
      </c>
      <c r="M41" s="106"/>
      <c r="N41" s="106"/>
    </row>
    <row r="42" spans="1:14" ht="19.5" customHeight="1" x14ac:dyDescent="0.25">
      <c r="A42" s="118">
        <f t="shared" si="3"/>
        <v>8</v>
      </c>
      <c r="B42" s="216"/>
      <c r="C42" s="198"/>
      <c r="D42" s="106" t="s">
        <v>102</v>
      </c>
      <c r="E42" s="18">
        <v>1</v>
      </c>
      <c r="F42" s="18">
        <v>1</v>
      </c>
      <c r="G42" s="106"/>
      <c r="H42" s="106"/>
      <c r="I42" s="106" t="s">
        <v>108</v>
      </c>
      <c r="J42" s="106" t="s">
        <v>109</v>
      </c>
      <c r="K42" s="118">
        <f t="shared" si="0"/>
        <v>1</v>
      </c>
      <c r="L42" s="18">
        <v>1</v>
      </c>
      <c r="M42" s="18"/>
      <c r="N42" s="106"/>
    </row>
    <row r="43" spans="1:14" ht="19.5" customHeight="1" x14ac:dyDescent="0.25">
      <c r="A43" s="118">
        <f t="shared" si="3"/>
        <v>9</v>
      </c>
      <c r="B43" s="216"/>
      <c r="C43" s="198"/>
      <c r="D43" s="106" t="s">
        <v>104</v>
      </c>
      <c r="E43" s="18">
        <v>1</v>
      </c>
      <c r="F43" s="18">
        <v>1</v>
      </c>
      <c r="G43" s="106"/>
      <c r="H43" s="106"/>
      <c r="I43" s="106" t="s">
        <v>110</v>
      </c>
      <c r="J43" s="106" t="s">
        <v>111</v>
      </c>
      <c r="K43" s="118">
        <f t="shared" si="0"/>
        <v>1</v>
      </c>
      <c r="L43" s="18">
        <v>1</v>
      </c>
      <c r="M43" s="18"/>
      <c r="N43" s="106"/>
    </row>
    <row r="44" spans="1:14" ht="19.5" customHeight="1" x14ac:dyDescent="0.25">
      <c r="A44" s="118">
        <f t="shared" si="3"/>
        <v>10</v>
      </c>
      <c r="B44" s="216"/>
      <c r="C44" s="198"/>
      <c r="D44" s="106" t="s">
        <v>105</v>
      </c>
      <c r="E44" s="18">
        <v>1</v>
      </c>
      <c r="F44" s="18">
        <v>1</v>
      </c>
      <c r="G44" s="106"/>
      <c r="H44" s="106"/>
      <c r="I44" s="18"/>
      <c r="J44" s="25"/>
      <c r="K44" s="118">
        <f t="shared" si="0"/>
        <v>0</v>
      </c>
      <c r="L44" s="106"/>
      <c r="M44" s="106"/>
      <c r="N44" s="106"/>
    </row>
    <row r="45" spans="1:14" ht="19.5" customHeight="1" x14ac:dyDescent="0.25">
      <c r="A45" s="118">
        <f t="shared" si="3"/>
        <v>11</v>
      </c>
      <c r="B45" s="216"/>
      <c r="C45" s="198"/>
      <c r="D45" s="106" t="s">
        <v>107</v>
      </c>
      <c r="E45" s="18">
        <v>1</v>
      </c>
      <c r="F45" s="18">
        <v>1</v>
      </c>
      <c r="G45" s="106"/>
      <c r="H45" s="106"/>
      <c r="I45" s="18"/>
      <c r="J45" s="118"/>
      <c r="K45" s="118">
        <f t="shared" si="0"/>
        <v>0</v>
      </c>
      <c r="L45" s="106"/>
      <c r="M45" s="106"/>
      <c r="N45" s="106"/>
    </row>
    <row r="46" spans="1:14" ht="19.5" customHeight="1" x14ac:dyDescent="0.25">
      <c r="A46" s="118">
        <f t="shared" si="3"/>
        <v>12</v>
      </c>
      <c r="B46" s="216"/>
      <c r="C46" s="198"/>
      <c r="D46" s="106" t="s">
        <v>112</v>
      </c>
      <c r="E46" s="18">
        <v>1</v>
      </c>
      <c r="F46" s="18">
        <v>1</v>
      </c>
      <c r="G46" s="18"/>
      <c r="H46" s="18"/>
      <c r="I46" s="18"/>
      <c r="J46" s="25"/>
      <c r="K46" s="118">
        <f t="shared" si="0"/>
        <v>0</v>
      </c>
      <c r="L46" s="106"/>
      <c r="M46" s="106"/>
      <c r="N46" s="106"/>
    </row>
    <row r="47" spans="1:14" ht="19.5" customHeight="1" x14ac:dyDescent="0.25">
      <c r="A47" s="118">
        <f t="shared" si="3"/>
        <v>13</v>
      </c>
      <c r="B47" s="216"/>
      <c r="C47" s="198"/>
      <c r="D47" s="106" t="s">
        <v>113</v>
      </c>
      <c r="E47" s="18">
        <v>1</v>
      </c>
      <c r="F47" s="18">
        <v>1</v>
      </c>
      <c r="G47" s="18"/>
      <c r="H47" s="18"/>
      <c r="I47" s="18"/>
      <c r="J47" s="25"/>
      <c r="K47" s="118">
        <f t="shared" si="0"/>
        <v>0</v>
      </c>
      <c r="L47" s="106"/>
      <c r="M47" s="106"/>
      <c r="N47" s="106"/>
    </row>
    <row r="48" spans="1:14" ht="19.5" customHeight="1" x14ac:dyDescent="0.25">
      <c r="A48" s="118">
        <f t="shared" si="3"/>
        <v>14</v>
      </c>
      <c r="B48" s="216"/>
      <c r="C48" s="198"/>
      <c r="D48" s="106" t="s">
        <v>114</v>
      </c>
      <c r="E48" s="18">
        <v>1</v>
      </c>
      <c r="F48" s="18">
        <v>1</v>
      </c>
      <c r="G48" s="18"/>
      <c r="H48" s="18"/>
      <c r="I48" s="18"/>
      <c r="J48" s="25"/>
      <c r="K48" s="118">
        <f t="shared" si="0"/>
        <v>0</v>
      </c>
      <c r="L48" s="106"/>
      <c r="M48" s="106"/>
      <c r="N48" s="106"/>
    </row>
    <row r="49" spans="1:14" ht="19.5" customHeight="1" x14ac:dyDescent="0.25">
      <c r="A49" s="118">
        <f t="shared" si="3"/>
        <v>15</v>
      </c>
      <c r="B49" s="216"/>
      <c r="C49" s="198" t="s">
        <v>115</v>
      </c>
      <c r="D49" s="106" t="s">
        <v>116</v>
      </c>
      <c r="E49" s="18">
        <v>1</v>
      </c>
      <c r="F49" s="18">
        <v>1</v>
      </c>
      <c r="G49" s="18"/>
      <c r="H49" s="18"/>
      <c r="I49" s="106"/>
      <c r="J49" s="106"/>
      <c r="K49" s="118"/>
      <c r="L49" s="18"/>
      <c r="M49" s="106"/>
      <c r="N49" s="106"/>
    </row>
    <row r="50" spans="1:14" ht="19.5" customHeight="1" x14ac:dyDescent="0.25">
      <c r="A50" s="118">
        <f t="shared" si="3"/>
        <v>16</v>
      </c>
      <c r="B50" s="216"/>
      <c r="C50" s="198"/>
      <c r="D50" s="106" t="s">
        <v>117</v>
      </c>
      <c r="E50" s="18">
        <v>1</v>
      </c>
      <c r="F50" s="18">
        <v>1</v>
      </c>
      <c r="G50" s="18"/>
      <c r="H50" s="18"/>
      <c r="I50" s="18"/>
      <c r="J50" s="25"/>
      <c r="K50" s="118">
        <f t="shared" si="0"/>
        <v>0</v>
      </c>
      <c r="L50" s="106"/>
      <c r="M50" s="106"/>
      <c r="N50" s="106"/>
    </row>
    <row r="51" spans="1:14" ht="19.5" customHeight="1" x14ac:dyDescent="0.25">
      <c r="A51" s="118">
        <f t="shared" si="3"/>
        <v>17</v>
      </c>
      <c r="B51" s="216"/>
      <c r="C51" s="198"/>
      <c r="D51" s="106" t="s">
        <v>118</v>
      </c>
      <c r="E51" s="18">
        <v>1</v>
      </c>
      <c r="F51" s="18">
        <v>1</v>
      </c>
      <c r="G51" s="18"/>
      <c r="H51" s="18"/>
      <c r="I51" s="18"/>
      <c r="J51" s="25"/>
      <c r="K51" s="118">
        <f t="shared" si="0"/>
        <v>0</v>
      </c>
      <c r="L51" s="106"/>
      <c r="M51" s="106"/>
      <c r="N51" s="106"/>
    </row>
    <row r="52" spans="1:14" ht="19.5" customHeight="1" x14ac:dyDescent="0.25">
      <c r="A52" s="118">
        <f t="shared" si="3"/>
        <v>18</v>
      </c>
      <c r="B52" s="216"/>
      <c r="C52" s="198" t="s">
        <v>119</v>
      </c>
      <c r="D52" s="106" t="s">
        <v>120</v>
      </c>
      <c r="E52" s="18">
        <v>1</v>
      </c>
      <c r="F52" s="18">
        <v>1</v>
      </c>
      <c r="G52" s="18"/>
      <c r="H52" s="18"/>
      <c r="I52" s="18"/>
      <c r="J52" s="25"/>
      <c r="K52" s="118">
        <f t="shared" si="0"/>
        <v>0</v>
      </c>
      <c r="L52" s="106"/>
      <c r="M52" s="106"/>
      <c r="N52" s="106"/>
    </row>
    <row r="53" spans="1:14" ht="19.5" customHeight="1" x14ac:dyDescent="0.25">
      <c r="A53" s="118">
        <f t="shared" si="3"/>
        <v>19</v>
      </c>
      <c r="B53" s="216"/>
      <c r="C53" s="198"/>
      <c r="D53" s="106" t="s">
        <v>121</v>
      </c>
      <c r="E53" s="18">
        <v>1</v>
      </c>
      <c r="F53" s="18">
        <v>1</v>
      </c>
      <c r="G53" s="18"/>
      <c r="H53" s="18"/>
      <c r="I53" s="18"/>
      <c r="J53" s="25"/>
      <c r="K53" s="118">
        <f t="shared" si="0"/>
        <v>0</v>
      </c>
      <c r="L53" s="106"/>
      <c r="M53" s="106"/>
      <c r="N53" s="106"/>
    </row>
    <row r="54" spans="1:14" ht="19.5" customHeight="1" x14ac:dyDescent="0.25">
      <c r="A54" s="118">
        <f t="shared" si="3"/>
        <v>20</v>
      </c>
      <c r="B54" s="216"/>
      <c r="C54" s="198"/>
      <c r="D54" s="106" t="s">
        <v>122</v>
      </c>
      <c r="E54" s="18">
        <v>1</v>
      </c>
      <c r="F54" s="18">
        <v>1</v>
      </c>
      <c r="G54" s="18"/>
      <c r="H54" s="18"/>
      <c r="I54" s="18"/>
      <c r="J54" s="25"/>
      <c r="K54" s="118">
        <f t="shared" si="0"/>
        <v>0</v>
      </c>
      <c r="L54" s="106"/>
      <c r="M54" s="106"/>
      <c r="N54" s="106"/>
    </row>
    <row r="55" spans="1:14" ht="19.5" customHeight="1" x14ac:dyDescent="0.25">
      <c r="A55" s="190" t="s">
        <v>67</v>
      </c>
      <c r="B55" s="191"/>
      <c r="C55" s="153">
        <v>4</v>
      </c>
      <c r="D55" s="154">
        <f>+E55</f>
        <v>20</v>
      </c>
      <c r="E55" s="26">
        <f>SUM(E35:E54)</f>
        <v>20</v>
      </c>
      <c r="F55" s="26">
        <f>SUM(F35:F54)</f>
        <v>15</v>
      </c>
      <c r="G55" s="26">
        <f>SUM(G35:G54)</f>
        <v>5</v>
      </c>
      <c r="H55" s="26"/>
      <c r="I55" s="153">
        <v>5</v>
      </c>
      <c r="J55" s="153">
        <v>9</v>
      </c>
      <c r="K55" s="26">
        <f>SUM(K35:K54)</f>
        <v>9</v>
      </c>
      <c r="L55" s="26">
        <f>SUM(L35:L54)</f>
        <v>8</v>
      </c>
      <c r="M55" s="26">
        <f>SUM(M35:M54)</f>
        <v>1</v>
      </c>
      <c r="N55" s="106"/>
    </row>
    <row r="56" spans="1:14" ht="19.5" customHeight="1" x14ac:dyDescent="0.25">
      <c r="A56" s="118">
        <v>1</v>
      </c>
      <c r="B56" s="217" t="s">
        <v>123</v>
      </c>
      <c r="C56" s="124" t="s">
        <v>124</v>
      </c>
      <c r="D56" s="124" t="s">
        <v>125</v>
      </c>
      <c r="E56" s="118">
        <f>F56+G56</f>
        <v>1</v>
      </c>
      <c r="F56" s="118">
        <v>1</v>
      </c>
      <c r="G56" s="118"/>
      <c r="H56" s="118"/>
      <c r="I56" s="124" t="s">
        <v>124</v>
      </c>
      <c r="J56" s="124" t="s">
        <v>125</v>
      </c>
      <c r="K56" s="118">
        <f>L56+M56</f>
        <v>1</v>
      </c>
      <c r="L56" s="118">
        <v>1</v>
      </c>
      <c r="M56" s="118"/>
      <c r="N56" s="106"/>
    </row>
    <row r="57" spans="1:14" ht="19.5" customHeight="1" x14ac:dyDescent="0.25">
      <c r="A57" s="118">
        <f t="shared" ref="A57:A66" si="4">+A56+1</f>
        <v>2</v>
      </c>
      <c r="B57" s="217"/>
      <c r="C57" s="218" t="s">
        <v>126</v>
      </c>
      <c r="D57" s="124" t="s">
        <v>127</v>
      </c>
      <c r="E57" s="118">
        <f t="shared" ref="E57:E66" si="5">F57+G57</f>
        <v>1</v>
      </c>
      <c r="F57" s="118">
        <v>1</v>
      </c>
      <c r="G57" s="118"/>
      <c r="H57" s="118"/>
      <c r="I57" s="218" t="s">
        <v>126</v>
      </c>
      <c r="J57" s="124" t="s">
        <v>128</v>
      </c>
      <c r="K57" s="118">
        <f t="shared" ref="K57:K66" si="6">L57+M57</f>
        <v>1</v>
      </c>
      <c r="L57" s="118">
        <v>1</v>
      </c>
      <c r="M57" s="118"/>
      <c r="N57" s="106"/>
    </row>
    <row r="58" spans="1:14" ht="19.5" customHeight="1" x14ac:dyDescent="0.25">
      <c r="A58" s="118">
        <f t="shared" si="4"/>
        <v>3</v>
      </c>
      <c r="B58" s="217"/>
      <c r="C58" s="218"/>
      <c r="D58" s="124" t="s">
        <v>129</v>
      </c>
      <c r="E58" s="118">
        <v>1</v>
      </c>
      <c r="F58" s="118">
        <v>1</v>
      </c>
      <c r="G58" s="118"/>
      <c r="H58" s="118"/>
      <c r="I58" s="218"/>
      <c r="J58" s="124" t="s">
        <v>129</v>
      </c>
      <c r="K58" s="118">
        <v>1</v>
      </c>
      <c r="L58" s="118">
        <v>1</v>
      </c>
      <c r="M58" s="118"/>
      <c r="N58" s="106"/>
    </row>
    <row r="59" spans="1:14" ht="19.5" customHeight="1" x14ac:dyDescent="0.25">
      <c r="A59" s="118">
        <f t="shared" si="4"/>
        <v>4</v>
      </c>
      <c r="B59" s="217"/>
      <c r="C59" s="218" t="s">
        <v>130</v>
      </c>
      <c r="D59" s="124" t="s">
        <v>131</v>
      </c>
      <c r="E59" s="118">
        <f t="shared" si="5"/>
        <v>1</v>
      </c>
      <c r="F59" s="118">
        <v>1</v>
      </c>
      <c r="G59" s="118"/>
      <c r="H59" s="118"/>
      <c r="I59" s="218" t="s">
        <v>130</v>
      </c>
      <c r="J59" s="124" t="s">
        <v>131</v>
      </c>
      <c r="K59" s="118">
        <f t="shared" si="6"/>
        <v>1</v>
      </c>
      <c r="L59" s="118">
        <v>1</v>
      </c>
      <c r="M59" s="118"/>
      <c r="N59" s="106"/>
    </row>
    <row r="60" spans="1:14" ht="19.5" customHeight="1" x14ac:dyDescent="0.25">
      <c r="A60" s="118">
        <f t="shared" si="4"/>
        <v>5</v>
      </c>
      <c r="B60" s="217"/>
      <c r="C60" s="218"/>
      <c r="D60" s="124" t="s">
        <v>132</v>
      </c>
      <c r="E60" s="118">
        <f t="shared" si="5"/>
        <v>1</v>
      </c>
      <c r="F60" s="118">
        <v>1</v>
      </c>
      <c r="G60" s="118"/>
      <c r="H60" s="118"/>
      <c r="I60" s="218"/>
      <c r="J60" s="124" t="s">
        <v>132</v>
      </c>
      <c r="K60" s="118">
        <f t="shared" si="6"/>
        <v>1</v>
      </c>
      <c r="L60" s="118">
        <v>1</v>
      </c>
      <c r="M60" s="118"/>
      <c r="N60" s="106"/>
    </row>
    <row r="61" spans="1:14" ht="19.5" customHeight="1" x14ac:dyDescent="0.25">
      <c r="A61" s="118">
        <f t="shared" si="4"/>
        <v>6</v>
      </c>
      <c r="B61" s="217"/>
      <c r="C61" s="124" t="s">
        <v>133</v>
      </c>
      <c r="D61" s="124" t="s">
        <v>134</v>
      </c>
      <c r="E61" s="118">
        <f t="shared" si="5"/>
        <v>1</v>
      </c>
      <c r="F61" s="118">
        <v>1</v>
      </c>
      <c r="G61" s="118"/>
      <c r="H61" s="118"/>
      <c r="I61" s="124" t="s">
        <v>133</v>
      </c>
      <c r="J61" s="124" t="s">
        <v>135</v>
      </c>
      <c r="K61" s="118">
        <f t="shared" si="6"/>
        <v>1</v>
      </c>
      <c r="L61" s="118">
        <v>1</v>
      </c>
      <c r="M61" s="118"/>
      <c r="N61" s="106"/>
    </row>
    <row r="62" spans="1:14" ht="19.5" customHeight="1" x14ac:dyDescent="0.25">
      <c r="A62" s="118">
        <f t="shared" si="4"/>
        <v>7</v>
      </c>
      <c r="B62" s="217"/>
      <c r="C62" s="124" t="s">
        <v>136</v>
      </c>
      <c r="D62" s="124" t="s">
        <v>137</v>
      </c>
      <c r="E62" s="118">
        <f t="shared" si="5"/>
        <v>1</v>
      </c>
      <c r="F62" s="118">
        <v>1</v>
      </c>
      <c r="G62" s="118"/>
      <c r="H62" s="118"/>
      <c r="I62" s="124" t="s">
        <v>136</v>
      </c>
      <c r="J62" s="124" t="s">
        <v>138</v>
      </c>
      <c r="K62" s="118">
        <f t="shared" si="6"/>
        <v>1</v>
      </c>
      <c r="L62" s="118">
        <v>1</v>
      </c>
      <c r="M62" s="118"/>
      <c r="N62" s="106"/>
    </row>
    <row r="63" spans="1:14" ht="19.5" customHeight="1" x14ac:dyDescent="0.25">
      <c r="A63" s="118">
        <f t="shared" si="4"/>
        <v>8</v>
      </c>
      <c r="B63" s="217"/>
      <c r="C63" s="218" t="s">
        <v>139</v>
      </c>
      <c r="D63" s="124" t="s">
        <v>140</v>
      </c>
      <c r="E63" s="118">
        <f>F63+G63</f>
        <v>1</v>
      </c>
      <c r="F63" s="118">
        <v>1</v>
      </c>
      <c r="G63" s="118"/>
      <c r="H63" s="118"/>
      <c r="I63" s="218" t="s">
        <v>139</v>
      </c>
      <c r="J63" s="124" t="s">
        <v>140</v>
      </c>
      <c r="K63" s="118">
        <f>L63+M63</f>
        <v>1</v>
      </c>
      <c r="L63" s="118">
        <v>1</v>
      </c>
      <c r="M63" s="118"/>
      <c r="N63" s="106"/>
    </row>
    <row r="64" spans="1:14" ht="19.5" customHeight="1" x14ac:dyDescent="0.25">
      <c r="A64" s="118">
        <f t="shared" si="4"/>
        <v>9</v>
      </c>
      <c r="B64" s="217"/>
      <c r="C64" s="218"/>
      <c r="D64" s="124" t="s">
        <v>141</v>
      </c>
      <c r="E64" s="118">
        <f t="shared" si="5"/>
        <v>1</v>
      </c>
      <c r="F64" s="118">
        <v>1</v>
      </c>
      <c r="G64" s="118"/>
      <c r="H64" s="118"/>
      <c r="I64" s="218"/>
      <c r="J64" s="124" t="s">
        <v>141</v>
      </c>
      <c r="K64" s="118">
        <f t="shared" si="6"/>
        <v>1</v>
      </c>
      <c r="L64" s="118">
        <v>1</v>
      </c>
      <c r="M64" s="118"/>
      <c r="N64" s="106"/>
    </row>
    <row r="65" spans="1:14" ht="19.5" customHeight="1" x14ac:dyDescent="0.25">
      <c r="A65" s="118">
        <f t="shared" si="4"/>
        <v>10</v>
      </c>
      <c r="B65" s="217"/>
      <c r="C65" s="124" t="s">
        <v>142</v>
      </c>
      <c r="D65" s="124" t="s">
        <v>143</v>
      </c>
      <c r="E65" s="118">
        <f t="shared" si="5"/>
        <v>1</v>
      </c>
      <c r="F65" s="118">
        <v>1</v>
      </c>
      <c r="G65" s="118"/>
      <c r="H65" s="118"/>
      <c r="I65" s="124" t="s">
        <v>142</v>
      </c>
      <c r="J65" s="124" t="s">
        <v>143</v>
      </c>
      <c r="K65" s="118">
        <f t="shared" si="6"/>
        <v>1</v>
      </c>
      <c r="L65" s="118">
        <v>1</v>
      </c>
      <c r="M65" s="118"/>
      <c r="N65" s="106"/>
    </row>
    <row r="66" spans="1:14" ht="19.5" customHeight="1" x14ac:dyDescent="0.25">
      <c r="A66" s="118">
        <f t="shared" si="4"/>
        <v>11</v>
      </c>
      <c r="B66" s="217"/>
      <c r="C66" s="124" t="s">
        <v>144</v>
      </c>
      <c r="D66" s="124" t="s">
        <v>145</v>
      </c>
      <c r="E66" s="118">
        <f t="shared" si="5"/>
        <v>1</v>
      </c>
      <c r="F66" s="118">
        <v>1</v>
      </c>
      <c r="G66" s="118"/>
      <c r="H66" s="118"/>
      <c r="I66" s="124" t="s">
        <v>144</v>
      </c>
      <c r="J66" s="124" t="s">
        <v>145</v>
      </c>
      <c r="K66" s="118">
        <f t="shared" si="6"/>
        <v>1</v>
      </c>
      <c r="L66" s="118">
        <v>1</v>
      </c>
      <c r="M66" s="118"/>
      <c r="N66" s="106"/>
    </row>
    <row r="67" spans="1:14" ht="19.5" customHeight="1" x14ac:dyDescent="0.25">
      <c r="A67" s="190" t="s">
        <v>67</v>
      </c>
      <c r="B67" s="191"/>
      <c r="C67" s="153">
        <v>8</v>
      </c>
      <c r="D67" s="153">
        <f>+E67</f>
        <v>11</v>
      </c>
      <c r="E67" s="122">
        <f>SUM(E56:E66)</f>
        <v>11</v>
      </c>
      <c r="F67" s="122">
        <f>SUM(F56:F66)</f>
        <v>11</v>
      </c>
      <c r="G67" s="122">
        <f>SUM(G56:G66)</f>
        <v>0</v>
      </c>
      <c r="H67" s="122"/>
      <c r="I67" s="153">
        <v>8</v>
      </c>
      <c r="J67" s="153">
        <v>11</v>
      </c>
      <c r="K67" s="122">
        <f>SUM(K56:K66)</f>
        <v>11</v>
      </c>
      <c r="L67" s="122">
        <f>SUM(L56:L66)</f>
        <v>11</v>
      </c>
      <c r="M67" s="122">
        <f>SUM(M56:M66)</f>
        <v>0</v>
      </c>
      <c r="N67" s="106"/>
    </row>
    <row r="68" spans="1:14" ht="19.5" customHeight="1" x14ac:dyDescent="0.25">
      <c r="A68" s="118">
        <v>1</v>
      </c>
      <c r="B68" s="192" t="s">
        <v>146</v>
      </c>
      <c r="C68" s="211" t="s">
        <v>147</v>
      </c>
      <c r="D68" s="118" t="s">
        <v>148</v>
      </c>
      <c r="E68" s="118">
        <f t="shared" ref="E68:E82" si="7">F68+G68</f>
        <v>1</v>
      </c>
      <c r="F68" s="118">
        <v>1</v>
      </c>
      <c r="G68" s="118"/>
      <c r="H68" s="118"/>
      <c r="I68" s="211" t="s">
        <v>147</v>
      </c>
      <c r="J68" s="118" t="s">
        <v>148</v>
      </c>
      <c r="K68" s="118">
        <f t="shared" ref="K68:K82" si="8">L68+M68</f>
        <v>1</v>
      </c>
      <c r="L68" s="118">
        <v>1</v>
      </c>
      <c r="M68" s="118"/>
      <c r="N68" s="106"/>
    </row>
    <row r="69" spans="1:14" ht="19.5" customHeight="1" x14ac:dyDescent="0.25">
      <c r="A69" s="118">
        <f t="shared" ref="A69:A82" si="9">+A68+1</f>
        <v>2</v>
      </c>
      <c r="B69" s="193"/>
      <c r="C69" s="211"/>
      <c r="D69" s="118" t="s">
        <v>149</v>
      </c>
      <c r="E69" s="118">
        <f t="shared" si="7"/>
        <v>1</v>
      </c>
      <c r="F69" s="118">
        <v>1</v>
      </c>
      <c r="G69" s="118"/>
      <c r="H69" s="118"/>
      <c r="I69" s="211"/>
      <c r="J69" s="118" t="s">
        <v>149</v>
      </c>
      <c r="K69" s="118">
        <f t="shared" si="8"/>
        <v>1</v>
      </c>
      <c r="L69" s="118">
        <v>1</v>
      </c>
      <c r="M69" s="118"/>
      <c r="N69" s="106"/>
    </row>
    <row r="70" spans="1:14" ht="19.5" customHeight="1" x14ac:dyDescent="0.25">
      <c r="A70" s="118">
        <f t="shared" si="9"/>
        <v>3</v>
      </c>
      <c r="B70" s="193"/>
      <c r="C70" s="211"/>
      <c r="D70" s="118" t="s">
        <v>150</v>
      </c>
      <c r="E70" s="118">
        <f t="shared" si="7"/>
        <v>1</v>
      </c>
      <c r="F70" s="118">
        <v>1</v>
      </c>
      <c r="G70" s="118"/>
      <c r="H70" s="118"/>
      <c r="I70" s="211"/>
      <c r="J70" s="118" t="s">
        <v>150</v>
      </c>
      <c r="K70" s="118">
        <f t="shared" si="8"/>
        <v>1</v>
      </c>
      <c r="L70" s="118">
        <v>1</v>
      </c>
      <c r="M70" s="118"/>
      <c r="N70" s="106"/>
    </row>
    <row r="71" spans="1:14" ht="19.5" customHeight="1" x14ac:dyDescent="0.25">
      <c r="A71" s="118">
        <f t="shared" si="9"/>
        <v>4</v>
      </c>
      <c r="B71" s="193"/>
      <c r="C71" s="211"/>
      <c r="D71" s="118" t="s">
        <v>151</v>
      </c>
      <c r="E71" s="118">
        <f t="shared" si="7"/>
        <v>1</v>
      </c>
      <c r="F71" s="118">
        <v>1</v>
      </c>
      <c r="G71" s="118"/>
      <c r="H71" s="118"/>
      <c r="I71" s="211"/>
      <c r="J71" s="118" t="s">
        <v>151</v>
      </c>
      <c r="K71" s="118">
        <f t="shared" si="8"/>
        <v>1</v>
      </c>
      <c r="L71" s="118">
        <v>1</v>
      </c>
      <c r="M71" s="118"/>
      <c r="N71" s="106"/>
    </row>
    <row r="72" spans="1:14" ht="19.5" customHeight="1" x14ac:dyDescent="0.25">
      <c r="A72" s="118">
        <f t="shared" si="9"/>
        <v>5</v>
      </c>
      <c r="B72" s="193"/>
      <c r="C72" s="211" t="s">
        <v>147</v>
      </c>
      <c r="D72" s="118" t="s">
        <v>152</v>
      </c>
      <c r="E72" s="118">
        <f t="shared" si="7"/>
        <v>1</v>
      </c>
      <c r="F72" s="118">
        <v>1</v>
      </c>
      <c r="G72" s="118"/>
      <c r="H72" s="118"/>
      <c r="I72" s="211" t="s">
        <v>147</v>
      </c>
      <c r="J72" s="118" t="s">
        <v>152</v>
      </c>
      <c r="K72" s="118">
        <f t="shared" si="8"/>
        <v>1</v>
      </c>
      <c r="L72" s="118">
        <v>1</v>
      </c>
      <c r="M72" s="118"/>
      <c r="N72" s="106"/>
    </row>
    <row r="73" spans="1:14" ht="19.5" customHeight="1" x14ac:dyDescent="0.25">
      <c r="A73" s="118">
        <f t="shared" si="9"/>
        <v>6</v>
      </c>
      <c r="B73" s="193"/>
      <c r="C73" s="211"/>
      <c r="D73" s="118" t="s">
        <v>153</v>
      </c>
      <c r="E73" s="118">
        <f t="shared" si="7"/>
        <v>1</v>
      </c>
      <c r="F73" s="118">
        <v>1</v>
      </c>
      <c r="G73" s="118"/>
      <c r="H73" s="118"/>
      <c r="I73" s="211"/>
      <c r="J73" s="118" t="s">
        <v>153</v>
      </c>
      <c r="K73" s="118">
        <f t="shared" si="8"/>
        <v>1</v>
      </c>
      <c r="L73" s="118">
        <v>1</v>
      </c>
      <c r="M73" s="118"/>
      <c r="N73" s="106"/>
    </row>
    <row r="74" spans="1:14" ht="19.5" customHeight="1" x14ac:dyDescent="0.25">
      <c r="A74" s="118">
        <f t="shared" si="9"/>
        <v>7</v>
      </c>
      <c r="B74" s="193"/>
      <c r="C74" s="211" t="s">
        <v>154</v>
      </c>
      <c r="D74" s="118" t="s">
        <v>155</v>
      </c>
      <c r="E74" s="118">
        <f t="shared" si="7"/>
        <v>1</v>
      </c>
      <c r="F74" s="118">
        <v>1</v>
      </c>
      <c r="G74" s="118"/>
      <c r="H74" s="118"/>
      <c r="I74" s="211" t="s">
        <v>154</v>
      </c>
      <c r="J74" s="118" t="s">
        <v>155</v>
      </c>
      <c r="K74" s="118">
        <f t="shared" si="8"/>
        <v>1</v>
      </c>
      <c r="L74" s="118">
        <v>1</v>
      </c>
      <c r="M74" s="118"/>
      <c r="N74" s="106"/>
    </row>
    <row r="75" spans="1:14" ht="19.5" customHeight="1" x14ac:dyDescent="0.25">
      <c r="A75" s="118">
        <f t="shared" si="9"/>
        <v>8</v>
      </c>
      <c r="B75" s="193"/>
      <c r="C75" s="211"/>
      <c r="D75" s="118" t="s">
        <v>156</v>
      </c>
      <c r="E75" s="118">
        <f t="shared" si="7"/>
        <v>1</v>
      </c>
      <c r="F75" s="118">
        <v>1</v>
      </c>
      <c r="G75" s="118"/>
      <c r="H75" s="118"/>
      <c r="I75" s="211"/>
      <c r="J75" s="118" t="s">
        <v>156</v>
      </c>
      <c r="K75" s="118">
        <f t="shared" si="8"/>
        <v>1</v>
      </c>
      <c r="L75" s="118">
        <v>1</v>
      </c>
      <c r="M75" s="118"/>
      <c r="N75" s="106"/>
    </row>
    <row r="76" spans="1:14" ht="19.5" customHeight="1" x14ac:dyDescent="0.25">
      <c r="A76" s="118">
        <f t="shared" si="9"/>
        <v>9</v>
      </c>
      <c r="B76" s="193"/>
      <c r="C76" s="211"/>
      <c r="D76" s="118" t="s">
        <v>157</v>
      </c>
      <c r="E76" s="118">
        <f t="shared" si="7"/>
        <v>1</v>
      </c>
      <c r="F76" s="118">
        <v>1</v>
      </c>
      <c r="G76" s="118"/>
      <c r="H76" s="118"/>
      <c r="I76" s="211"/>
      <c r="J76" s="118" t="s">
        <v>157</v>
      </c>
      <c r="K76" s="118">
        <f t="shared" si="8"/>
        <v>1</v>
      </c>
      <c r="L76" s="118">
        <v>1</v>
      </c>
      <c r="M76" s="118"/>
      <c r="N76" s="106"/>
    </row>
    <row r="77" spans="1:14" ht="19.5" customHeight="1" x14ac:dyDescent="0.25">
      <c r="A77" s="118">
        <f t="shared" si="9"/>
        <v>10</v>
      </c>
      <c r="B77" s="193"/>
      <c r="C77" s="211"/>
      <c r="D77" s="118" t="s">
        <v>158</v>
      </c>
      <c r="E77" s="118">
        <f t="shared" si="7"/>
        <v>1</v>
      </c>
      <c r="F77" s="118">
        <v>1</v>
      </c>
      <c r="G77" s="118"/>
      <c r="H77" s="118"/>
      <c r="I77" s="211"/>
      <c r="J77" s="118" t="s">
        <v>158</v>
      </c>
      <c r="K77" s="118">
        <f t="shared" si="8"/>
        <v>1</v>
      </c>
      <c r="L77" s="118">
        <v>1</v>
      </c>
      <c r="M77" s="118"/>
      <c r="N77" s="106"/>
    </row>
    <row r="78" spans="1:14" ht="19.5" customHeight="1" x14ac:dyDescent="0.25">
      <c r="A78" s="118">
        <f t="shared" si="9"/>
        <v>11</v>
      </c>
      <c r="B78" s="193"/>
      <c r="C78" s="211"/>
      <c r="D78" s="118" t="s">
        <v>159</v>
      </c>
      <c r="E78" s="118">
        <f t="shared" si="7"/>
        <v>1</v>
      </c>
      <c r="F78" s="118">
        <v>1</v>
      </c>
      <c r="G78" s="118"/>
      <c r="H78" s="118"/>
      <c r="I78" s="211"/>
      <c r="J78" s="118" t="s">
        <v>159</v>
      </c>
      <c r="K78" s="118">
        <f t="shared" si="8"/>
        <v>1</v>
      </c>
      <c r="L78" s="118">
        <v>1</v>
      </c>
      <c r="M78" s="118"/>
      <c r="N78" s="106"/>
    </row>
    <row r="79" spans="1:14" ht="19.5" customHeight="1" x14ac:dyDescent="0.25">
      <c r="A79" s="118">
        <f t="shared" si="9"/>
        <v>12</v>
      </c>
      <c r="B79" s="193"/>
      <c r="C79" s="211"/>
      <c r="D79" s="118" t="s">
        <v>160</v>
      </c>
      <c r="E79" s="118">
        <f t="shared" si="7"/>
        <v>1</v>
      </c>
      <c r="F79" s="118">
        <v>1</v>
      </c>
      <c r="G79" s="118"/>
      <c r="H79" s="118"/>
      <c r="I79" s="211"/>
      <c r="J79" s="118" t="s">
        <v>160</v>
      </c>
      <c r="K79" s="118">
        <f t="shared" si="8"/>
        <v>1</v>
      </c>
      <c r="L79" s="118">
        <v>1</v>
      </c>
      <c r="M79" s="118"/>
      <c r="N79" s="106"/>
    </row>
    <row r="80" spans="1:14" ht="19.5" customHeight="1" x14ac:dyDescent="0.25">
      <c r="A80" s="118">
        <f t="shared" si="9"/>
        <v>13</v>
      </c>
      <c r="B80" s="193"/>
      <c r="C80" s="211"/>
      <c r="D80" s="118" t="s">
        <v>161</v>
      </c>
      <c r="E80" s="118">
        <f t="shared" si="7"/>
        <v>1</v>
      </c>
      <c r="F80" s="118">
        <v>1</v>
      </c>
      <c r="G80" s="118"/>
      <c r="H80" s="118"/>
      <c r="I80" s="211"/>
      <c r="J80" s="118" t="s">
        <v>161</v>
      </c>
      <c r="K80" s="118">
        <f t="shared" si="8"/>
        <v>1</v>
      </c>
      <c r="L80" s="118">
        <v>1</v>
      </c>
      <c r="M80" s="118"/>
      <c r="N80" s="106"/>
    </row>
    <row r="81" spans="1:14" ht="19.5" customHeight="1" x14ac:dyDescent="0.25">
      <c r="A81" s="118">
        <f t="shared" si="9"/>
        <v>14</v>
      </c>
      <c r="B81" s="193"/>
      <c r="C81" s="211"/>
      <c r="D81" s="118" t="s">
        <v>162</v>
      </c>
      <c r="E81" s="118">
        <f t="shared" si="7"/>
        <v>1</v>
      </c>
      <c r="F81" s="118">
        <v>1</v>
      </c>
      <c r="G81" s="118"/>
      <c r="H81" s="118"/>
      <c r="I81" s="211"/>
      <c r="J81" s="118" t="s">
        <v>162</v>
      </c>
      <c r="K81" s="118">
        <f t="shared" si="8"/>
        <v>1</v>
      </c>
      <c r="L81" s="118">
        <v>1</v>
      </c>
      <c r="M81" s="118"/>
      <c r="N81" s="106"/>
    </row>
    <row r="82" spans="1:14" ht="19.5" customHeight="1" x14ac:dyDescent="0.25">
      <c r="A82" s="118">
        <f t="shared" si="9"/>
        <v>15</v>
      </c>
      <c r="B82" s="194"/>
      <c r="C82" s="211"/>
      <c r="D82" s="118" t="s">
        <v>163</v>
      </c>
      <c r="E82" s="118">
        <f t="shared" si="7"/>
        <v>1</v>
      </c>
      <c r="F82" s="118">
        <v>1</v>
      </c>
      <c r="G82" s="118"/>
      <c r="H82" s="118"/>
      <c r="I82" s="211"/>
      <c r="J82" s="118" t="s">
        <v>163</v>
      </c>
      <c r="K82" s="118">
        <f t="shared" si="8"/>
        <v>1</v>
      </c>
      <c r="L82" s="118">
        <v>1</v>
      </c>
      <c r="M82" s="118"/>
      <c r="N82" s="106"/>
    </row>
    <row r="83" spans="1:14" ht="19.5" customHeight="1" x14ac:dyDescent="0.25">
      <c r="A83" s="190" t="s">
        <v>67</v>
      </c>
      <c r="B83" s="191"/>
      <c r="C83" s="153">
        <v>3</v>
      </c>
      <c r="D83" s="153">
        <f>+E83</f>
        <v>15</v>
      </c>
      <c r="E83" s="122">
        <f>SUM(E68:E82)</f>
        <v>15</v>
      </c>
      <c r="F83" s="122">
        <f>SUM(F68:F82)</f>
        <v>15</v>
      </c>
      <c r="G83" s="122"/>
      <c r="H83" s="122"/>
      <c r="I83" s="153">
        <v>2</v>
      </c>
      <c r="J83" s="153">
        <v>15</v>
      </c>
      <c r="K83" s="122">
        <f>SUM(K68:K82)</f>
        <v>15</v>
      </c>
      <c r="L83" s="122">
        <f>SUM(L68:L82)</f>
        <v>15</v>
      </c>
      <c r="M83" s="122">
        <f>SUM(M68:M82)</f>
        <v>0</v>
      </c>
      <c r="N83" s="106"/>
    </row>
    <row r="84" spans="1:14" ht="19.5" customHeight="1" x14ac:dyDescent="0.25">
      <c r="A84" s="118">
        <v>1</v>
      </c>
      <c r="B84" s="217" t="s">
        <v>39</v>
      </c>
      <c r="C84" s="198" t="s">
        <v>164</v>
      </c>
      <c r="D84" s="106" t="s">
        <v>165</v>
      </c>
      <c r="E84" s="118">
        <v>1</v>
      </c>
      <c r="F84" s="27">
        <v>1</v>
      </c>
      <c r="G84" s="118"/>
      <c r="H84" s="118"/>
      <c r="I84" s="188" t="s">
        <v>164</v>
      </c>
      <c r="J84" s="106" t="s">
        <v>165</v>
      </c>
      <c r="K84" s="118">
        <v>1</v>
      </c>
      <c r="L84" s="27">
        <v>1</v>
      </c>
      <c r="M84" s="118"/>
      <c r="N84" s="106"/>
    </row>
    <row r="85" spans="1:14" ht="19.5" customHeight="1" x14ac:dyDescent="0.25">
      <c r="A85" s="118">
        <f t="shared" ref="A85:A105" si="10">+A84+1</f>
        <v>2</v>
      </c>
      <c r="B85" s="217"/>
      <c r="C85" s="198"/>
      <c r="D85" s="106" t="s">
        <v>166</v>
      </c>
      <c r="E85" s="118">
        <v>1</v>
      </c>
      <c r="F85" s="27">
        <v>1</v>
      </c>
      <c r="G85" s="118"/>
      <c r="H85" s="118"/>
      <c r="I85" s="199"/>
      <c r="J85" s="106" t="s">
        <v>167</v>
      </c>
      <c r="K85" s="118">
        <v>1</v>
      </c>
      <c r="L85" s="27">
        <v>1</v>
      </c>
      <c r="M85" s="118"/>
      <c r="N85" s="106"/>
    </row>
    <row r="86" spans="1:14" ht="19.5" customHeight="1" x14ac:dyDescent="0.25">
      <c r="A86" s="118">
        <f t="shared" si="10"/>
        <v>3</v>
      </c>
      <c r="B86" s="217"/>
      <c r="C86" s="198"/>
      <c r="D86" s="106" t="s">
        <v>168</v>
      </c>
      <c r="E86" s="118">
        <v>1</v>
      </c>
      <c r="F86" s="27">
        <v>1</v>
      </c>
      <c r="G86" s="118"/>
      <c r="H86" s="118"/>
      <c r="I86" s="199"/>
      <c r="J86" s="106" t="s">
        <v>169</v>
      </c>
      <c r="K86" s="118">
        <v>1</v>
      </c>
      <c r="L86" s="27">
        <v>1</v>
      </c>
      <c r="M86" s="118"/>
      <c r="N86" s="106"/>
    </row>
    <row r="87" spans="1:14" ht="19.5" customHeight="1" x14ac:dyDescent="0.25">
      <c r="A87" s="118">
        <f t="shared" si="10"/>
        <v>4</v>
      </c>
      <c r="B87" s="217"/>
      <c r="C87" s="198"/>
      <c r="D87" s="106" t="s">
        <v>170</v>
      </c>
      <c r="E87" s="118">
        <v>1</v>
      </c>
      <c r="F87" s="27">
        <v>1</v>
      </c>
      <c r="G87" s="118"/>
      <c r="H87" s="118"/>
      <c r="I87" s="199"/>
      <c r="J87" s="106" t="s">
        <v>171</v>
      </c>
      <c r="K87" s="118">
        <v>1</v>
      </c>
      <c r="L87" s="27">
        <v>1</v>
      </c>
      <c r="M87" s="118"/>
      <c r="N87" s="106"/>
    </row>
    <row r="88" spans="1:14" ht="19.5" customHeight="1" x14ac:dyDescent="0.25">
      <c r="A88" s="118">
        <f t="shared" si="10"/>
        <v>5</v>
      </c>
      <c r="B88" s="217"/>
      <c r="C88" s="198"/>
      <c r="D88" s="106" t="s">
        <v>172</v>
      </c>
      <c r="E88" s="118">
        <v>1</v>
      </c>
      <c r="F88" s="27">
        <v>1</v>
      </c>
      <c r="G88" s="118"/>
      <c r="H88" s="118"/>
      <c r="I88" s="199"/>
      <c r="J88" s="106" t="s">
        <v>173</v>
      </c>
      <c r="K88" s="118">
        <v>1</v>
      </c>
      <c r="L88" s="27">
        <v>1</v>
      </c>
      <c r="M88" s="118"/>
      <c r="N88" s="106"/>
    </row>
    <row r="89" spans="1:14" ht="19.5" customHeight="1" x14ac:dyDescent="0.25">
      <c r="A89" s="118">
        <f t="shared" si="10"/>
        <v>6</v>
      </c>
      <c r="B89" s="217"/>
      <c r="C89" s="198"/>
      <c r="D89" s="106" t="s">
        <v>174</v>
      </c>
      <c r="E89" s="118">
        <v>1</v>
      </c>
      <c r="F89" s="27">
        <v>1</v>
      </c>
      <c r="G89" s="118"/>
      <c r="H89" s="118"/>
      <c r="I89" s="199"/>
      <c r="J89" s="106" t="s">
        <v>175</v>
      </c>
      <c r="K89" s="118">
        <v>1</v>
      </c>
      <c r="L89" s="27">
        <v>1</v>
      </c>
      <c r="M89" s="118"/>
      <c r="N89" s="106"/>
    </row>
    <row r="90" spans="1:14" ht="19.5" customHeight="1" x14ac:dyDescent="0.25">
      <c r="A90" s="118">
        <f t="shared" si="10"/>
        <v>7</v>
      </c>
      <c r="B90" s="217"/>
      <c r="C90" s="198"/>
      <c r="D90" s="106" t="s">
        <v>176</v>
      </c>
      <c r="E90" s="118">
        <v>1</v>
      </c>
      <c r="F90" s="27">
        <v>1</v>
      </c>
      <c r="G90" s="118"/>
      <c r="H90" s="118"/>
      <c r="I90" s="199"/>
      <c r="J90" s="106" t="s">
        <v>176</v>
      </c>
      <c r="K90" s="118">
        <v>1</v>
      </c>
      <c r="L90" s="27">
        <v>1</v>
      </c>
      <c r="M90" s="118"/>
      <c r="N90" s="106"/>
    </row>
    <row r="91" spans="1:14" ht="19.5" customHeight="1" x14ac:dyDescent="0.25">
      <c r="A91" s="118">
        <f t="shared" si="10"/>
        <v>8</v>
      </c>
      <c r="B91" s="217"/>
      <c r="C91" s="198"/>
      <c r="D91" s="106" t="s">
        <v>177</v>
      </c>
      <c r="E91" s="118">
        <f>+F91+G91</f>
        <v>1</v>
      </c>
      <c r="F91" s="118">
        <v>1</v>
      </c>
      <c r="G91" s="118"/>
      <c r="H91" s="118"/>
      <c r="I91" s="199"/>
      <c r="J91" s="106" t="s">
        <v>177</v>
      </c>
      <c r="K91" s="118">
        <f>+L91+M91</f>
        <v>1</v>
      </c>
      <c r="L91" s="118">
        <v>1</v>
      </c>
      <c r="M91" s="118"/>
      <c r="N91" s="106"/>
    </row>
    <row r="92" spans="1:14" ht="19.5" customHeight="1" x14ac:dyDescent="0.25">
      <c r="A92" s="118">
        <f t="shared" si="10"/>
        <v>9</v>
      </c>
      <c r="B92" s="217"/>
      <c r="C92" s="198"/>
      <c r="D92" s="106" t="s">
        <v>178</v>
      </c>
      <c r="E92" s="118">
        <v>1</v>
      </c>
      <c r="F92" s="118">
        <v>1</v>
      </c>
      <c r="G92" s="118"/>
      <c r="H92" s="118"/>
      <c r="I92" s="199"/>
      <c r="J92" s="106" t="s">
        <v>178</v>
      </c>
      <c r="K92" s="118">
        <v>1</v>
      </c>
      <c r="L92" s="118">
        <v>1</v>
      </c>
      <c r="M92" s="118"/>
      <c r="N92" s="106"/>
    </row>
    <row r="93" spans="1:14" ht="19.5" customHeight="1" x14ac:dyDescent="0.25">
      <c r="A93" s="118">
        <f t="shared" si="10"/>
        <v>10</v>
      </c>
      <c r="B93" s="217"/>
      <c r="C93" s="198"/>
      <c r="D93" s="106" t="s">
        <v>179</v>
      </c>
      <c r="E93" s="118">
        <f>+F93+G93</f>
        <v>1</v>
      </c>
      <c r="F93" s="118">
        <v>1</v>
      </c>
      <c r="G93" s="118"/>
      <c r="H93" s="118"/>
      <c r="I93" s="199"/>
      <c r="J93" s="106" t="s">
        <v>179</v>
      </c>
      <c r="K93" s="118">
        <f>+L93+M93</f>
        <v>1</v>
      </c>
      <c r="L93" s="118">
        <v>1</v>
      </c>
      <c r="M93" s="118"/>
      <c r="N93" s="106"/>
    </row>
    <row r="94" spans="1:14" ht="19.5" customHeight="1" x14ac:dyDescent="0.25">
      <c r="A94" s="118">
        <f t="shared" si="10"/>
        <v>11</v>
      </c>
      <c r="B94" s="217"/>
      <c r="C94" s="198"/>
      <c r="D94" s="106" t="s">
        <v>180</v>
      </c>
      <c r="E94" s="118">
        <v>1</v>
      </c>
      <c r="F94" s="118">
        <v>1</v>
      </c>
      <c r="G94" s="118"/>
      <c r="H94" s="118"/>
      <c r="I94" s="199"/>
      <c r="J94" s="106" t="s">
        <v>181</v>
      </c>
      <c r="K94" s="118">
        <v>1</v>
      </c>
      <c r="L94" s="118">
        <v>1</v>
      </c>
      <c r="M94" s="118"/>
      <c r="N94" s="106"/>
    </row>
    <row r="95" spans="1:14" ht="19.5" customHeight="1" x14ac:dyDescent="0.25">
      <c r="A95" s="118">
        <f t="shared" si="10"/>
        <v>12</v>
      </c>
      <c r="B95" s="217"/>
      <c r="C95" s="198"/>
      <c r="D95" s="106" t="s">
        <v>182</v>
      </c>
      <c r="E95" s="118">
        <v>1</v>
      </c>
      <c r="F95" s="118">
        <v>1</v>
      </c>
      <c r="G95" s="118"/>
      <c r="H95" s="118"/>
      <c r="I95" s="199"/>
      <c r="J95" s="106" t="s">
        <v>182</v>
      </c>
      <c r="K95" s="118">
        <v>1</v>
      </c>
      <c r="L95" s="118">
        <v>1</v>
      </c>
      <c r="M95" s="118"/>
      <c r="N95" s="106"/>
    </row>
    <row r="96" spans="1:14" ht="19.5" customHeight="1" x14ac:dyDescent="0.25">
      <c r="A96" s="118">
        <f t="shared" si="10"/>
        <v>13</v>
      </c>
      <c r="B96" s="217"/>
      <c r="C96" s="198"/>
      <c r="D96" s="106" t="s">
        <v>183</v>
      </c>
      <c r="E96" s="118">
        <v>1</v>
      </c>
      <c r="F96" s="118">
        <v>1</v>
      </c>
      <c r="G96" s="118"/>
      <c r="H96" s="118"/>
      <c r="I96" s="199"/>
      <c r="J96" s="106" t="s">
        <v>184</v>
      </c>
      <c r="K96" s="118">
        <v>1</v>
      </c>
      <c r="L96" s="118">
        <v>1</v>
      </c>
      <c r="M96" s="118"/>
      <c r="N96" s="106"/>
    </row>
    <row r="97" spans="1:14" ht="19.5" customHeight="1" x14ac:dyDescent="0.25">
      <c r="A97" s="118">
        <f t="shared" si="10"/>
        <v>14</v>
      </c>
      <c r="B97" s="217"/>
      <c r="C97" s="198"/>
      <c r="D97" s="106" t="s">
        <v>185</v>
      </c>
      <c r="E97" s="118">
        <v>1</v>
      </c>
      <c r="F97" s="118">
        <v>1</v>
      </c>
      <c r="G97" s="118"/>
      <c r="H97" s="118"/>
      <c r="I97" s="199"/>
      <c r="J97" s="106" t="s">
        <v>186</v>
      </c>
      <c r="K97" s="118">
        <v>1</v>
      </c>
      <c r="L97" s="118">
        <v>1</v>
      </c>
      <c r="M97" s="118"/>
      <c r="N97" s="106"/>
    </row>
    <row r="98" spans="1:14" ht="19.5" customHeight="1" x14ac:dyDescent="0.25">
      <c r="A98" s="118">
        <f t="shared" si="10"/>
        <v>15</v>
      </c>
      <c r="B98" s="217"/>
      <c r="C98" s="198"/>
      <c r="D98" s="106" t="s">
        <v>187</v>
      </c>
      <c r="E98" s="118">
        <v>1</v>
      </c>
      <c r="F98" s="118">
        <v>1</v>
      </c>
      <c r="G98" s="118"/>
      <c r="H98" s="118"/>
      <c r="I98" s="199"/>
      <c r="J98" s="106" t="s">
        <v>187</v>
      </c>
      <c r="K98" s="118">
        <v>1</v>
      </c>
      <c r="L98" s="118">
        <v>1</v>
      </c>
      <c r="M98" s="118"/>
      <c r="N98" s="106"/>
    </row>
    <row r="99" spans="1:14" ht="19.5" customHeight="1" x14ac:dyDescent="0.25">
      <c r="A99" s="118">
        <f t="shared" si="10"/>
        <v>16</v>
      </c>
      <c r="B99" s="217"/>
      <c r="C99" s="198"/>
      <c r="D99" s="106" t="s">
        <v>188</v>
      </c>
      <c r="E99" s="118">
        <v>1</v>
      </c>
      <c r="F99" s="118">
        <v>1</v>
      </c>
      <c r="G99" s="118"/>
      <c r="H99" s="118"/>
      <c r="I99" s="199"/>
      <c r="J99" s="106" t="s">
        <v>188</v>
      </c>
      <c r="K99" s="118">
        <v>1</v>
      </c>
      <c r="L99" s="118">
        <v>1</v>
      </c>
      <c r="M99" s="118"/>
      <c r="N99" s="106"/>
    </row>
    <row r="100" spans="1:14" ht="19.5" customHeight="1" x14ac:dyDescent="0.25">
      <c r="A100" s="118">
        <f t="shared" si="10"/>
        <v>17</v>
      </c>
      <c r="B100" s="217"/>
      <c r="C100" s="198"/>
      <c r="D100" s="106" t="s">
        <v>189</v>
      </c>
      <c r="E100" s="118">
        <v>1</v>
      </c>
      <c r="F100" s="118">
        <v>1</v>
      </c>
      <c r="G100" s="118"/>
      <c r="H100" s="118"/>
      <c r="I100" s="199"/>
      <c r="J100" s="106" t="s">
        <v>189</v>
      </c>
      <c r="K100" s="118">
        <v>1</v>
      </c>
      <c r="L100" s="118">
        <v>1</v>
      </c>
      <c r="M100" s="118"/>
      <c r="N100" s="106"/>
    </row>
    <row r="101" spans="1:14" ht="19.5" customHeight="1" x14ac:dyDescent="0.25">
      <c r="A101" s="118">
        <f t="shared" si="10"/>
        <v>18</v>
      </c>
      <c r="B101" s="217"/>
      <c r="C101" s="198"/>
      <c r="D101" s="106" t="s">
        <v>190</v>
      </c>
      <c r="E101" s="118">
        <v>1</v>
      </c>
      <c r="F101" s="118">
        <v>1</v>
      </c>
      <c r="G101" s="118"/>
      <c r="H101" s="118"/>
      <c r="I101" s="199"/>
      <c r="J101" s="106" t="s">
        <v>190</v>
      </c>
      <c r="K101" s="118">
        <v>1</v>
      </c>
      <c r="L101" s="118">
        <v>1</v>
      </c>
      <c r="M101" s="118"/>
      <c r="N101" s="106"/>
    </row>
    <row r="102" spans="1:14" ht="19.5" customHeight="1" x14ac:dyDescent="0.25">
      <c r="A102" s="118">
        <f t="shared" si="10"/>
        <v>19</v>
      </c>
      <c r="B102" s="217"/>
      <c r="C102" s="198"/>
      <c r="D102" s="106" t="s">
        <v>191</v>
      </c>
      <c r="E102" s="118">
        <v>1</v>
      </c>
      <c r="F102" s="118">
        <v>1</v>
      </c>
      <c r="G102" s="118"/>
      <c r="H102" s="118"/>
      <c r="I102" s="199"/>
      <c r="J102" s="106" t="s">
        <v>191</v>
      </c>
      <c r="K102" s="118">
        <v>1</v>
      </c>
      <c r="L102" s="118">
        <v>1</v>
      </c>
      <c r="M102" s="118"/>
      <c r="N102" s="106"/>
    </row>
    <row r="103" spans="1:14" ht="19.5" customHeight="1" x14ac:dyDescent="0.25">
      <c r="A103" s="118">
        <f t="shared" si="10"/>
        <v>20</v>
      </c>
      <c r="B103" s="217"/>
      <c r="C103" s="198"/>
      <c r="D103" s="106" t="s">
        <v>192</v>
      </c>
      <c r="E103" s="118">
        <v>1</v>
      </c>
      <c r="F103" s="118">
        <v>1</v>
      </c>
      <c r="G103" s="118"/>
      <c r="H103" s="118"/>
      <c r="I103" s="199"/>
      <c r="J103" s="106" t="s">
        <v>192</v>
      </c>
      <c r="K103" s="118">
        <v>1</v>
      </c>
      <c r="L103" s="118">
        <v>1</v>
      </c>
      <c r="M103" s="118"/>
      <c r="N103" s="106"/>
    </row>
    <row r="104" spans="1:14" ht="19.5" customHeight="1" x14ac:dyDescent="0.25">
      <c r="A104" s="118">
        <f t="shared" si="10"/>
        <v>21</v>
      </c>
      <c r="B104" s="217"/>
      <c r="C104" s="198"/>
      <c r="D104" s="106" t="s">
        <v>193</v>
      </c>
      <c r="E104" s="118">
        <v>1</v>
      </c>
      <c r="F104" s="118">
        <v>1</v>
      </c>
      <c r="G104" s="118"/>
      <c r="H104" s="118"/>
      <c r="I104" s="199"/>
      <c r="J104" s="106" t="s">
        <v>193</v>
      </c>
      <c r="K104" s="118">
        <v>1</v>
      </c>
      <c r="L104" s="118">
        <v>1</v>
      </c>
      <c r="M104" s="118"/>
      <c r="N104" s="106"/>
    </row>
    <row r="105" spans="1:14" ht="19.5" customHeight="1" x14ac:dyDescent="0.25">
      <c r="A105" s="118">
        <f t="shared" si="10"/>
        <v>22</v>
      </c>
      <c r="B105" s="217"/>
      <c r="C105" s="198"/>
      <c r="D105" s="106" t="s">
        <v>194</v>
      </c>
      <c r="E105" s="118">
        <v>1</v>
      </c>
      <c r="F105" s="118">
        <v>1</v>
      </c>
      <c r="G105" s="118"/>
      <c r="H105" s="118"/>
      <c r="I105" s="189"/>
      <c r="J105" s="106" t="s">
        <v>194</v>
      </c>
      <c r="K105" s="118">
        <v>1</v>
      </c>
      <c r="L105" s="118">
        <v>1</v>
      </c>
      <c r="M105" s="118"/>
      <c r="N105" s="106"/>
    </row>
    <row r="106" spans="1:14" ht="19.5" customHeight="1" x14ac:dyDescent="0.25">
      <c r="A106" s="190" t="s">
        <v>67</v>
      </c>
      <c r="B106" s="191"/>
      <c r="C106" s="153">
        <v>1</v>
      </c>
      <c r="D106" s="153">
        <f>+E106</f>
        <v>22</v>
      </c>
      <c r="E106" s="122">
        <f>SUM(E84:E105)</f>
        <v>22</v>
      </c>
      <c r="F106" s="122">
        <f>SUM(F84:F105)</f>
        <v>22</v>
      </c>
      <c r="G106" s="122"/>
      <c r="H106" s="122"/>
      <c r="I106" s="153">
        <v>1</v>
      </c>
      <c r="J106" s="153">
        <v>22</v>
      </c>
      <c r="K106" s="122">
        <f>SUM(K84:K105)</f>
        <v>22</v>
      </c>
      <c r="L106" s="122">
        <f>SUM(L84:L105)</f>
        <v>22</v>
      </c>
      <c r="M106" s="122">
        <f>SUM(M84:M105)</f>
        <v>0</v>
      </c>
      <c r="N106" s="106"/>
    </row>
    <row r="107" spans="1:14" ht="19.5" customHeight="1" x14ac:dyDescent="0.25">
      <c r="A107" s="118">
        <v>1</v>
      </c>
      <c r="B107" s="217" t="s">
        <v>40</v>
      </c>
      <c r="C107" s="198" t="s">
        <v>195</v>
      </c>
      <c r="D107" s="124" t="s">
        <v>196</v>
      </c>
      <c r="E107" s="118">
        <f>+F107+G107</f>
        <v>1</v>
      </c>
      <c r="F107" s="27">
        <v>1</v>
      </c>
      <c r="G107" s="118"/>
      <c r="H107" s="118"/>
      <c r="I107" s="198" t="s">
        <v>195</v>
      </c>
      <c r="J107" s="124" t="s">
        <v>196</v>
      </c>
      <c r="K107" s="118">
        <f>+L125+M125</f>
        <v>1</v>
      </c>
      <c r="L107" s="27">
        <v>1</v>
      </c>
      <c r="M107" s="118"/>
      <c r="N107" s="106"/>
    </row>
    <row r="108" spans="1:14" ht="19.5" customHeight="1" x14ac:dyDescent="0.25">
      <c r="A108" s="118">
        <f>+A107+1</f>
        <v>2</v>
      </c>
      <c r="B108" s="217"/>
      <c r="C108" s="198"/>
      <c r="D108" s="124" t="s">
        <v>197</v>
      </c>
      <c r="E108" s="118">
        <f>+F108+G108</f>
        <v>1</v>
      </c>
      <c r="F108" s="27">
        <v>1</v>
      </c>
      <c r="G108" s="118"/>
      <c r="H108" s="118"/>
      <c r="I108" s="198"/>
      <c r="J108" s="124" t="s">
        <v>197</v>
      </c>
      <c r="K108" s="118">
        <f>+L108+M108</f>
        <v>1</v>
      </c>
      <c r="L108" s="27">
        <v>1</v>
      </c>
      <c r="M108" s="118"/>
      <c r="N108" s="106"/>
    </row>
    <row r="109" spans="1:14" ht="19.5" customHeight="1" x14ac:dyDescent="0.25">
      <c r="A109" s="118">
        <f>+A108+1</f>
        <v>3</v>
      </c>
      <c r="B109" s="217"/>
      <c r="C109" s="106" t="s">
        <v>198</v>
      </c>
      <c r="D109" s="124" t="s">
        <v>199</v>
      </c>
      <c r="E109" s="118">
        <f>+F109+G109</f>
        <v>1</v>
      </c>
      <c r="F109" s="27">
        <v>1</v>
      </c>
      <c r="G109" s="118"/>
      <c r="H109" s="118"/>
      <c r="I109" s="106" t="s">
        <v>198</v>
      </c>
      <c r="J109" s="124" t="s">
        <v>199</v>
      </c>
      <c r="K109" s="118">
        <f>+L109+M109</f>
        <v>1</v>
      </c>
      <c r="L109" s="27">
        <v>1</v>
      </c>
      <c r="M109" s="118"/>
      <c r="N109" s="106"/>
    </row>
    <row r="110" spans="1:14" ht="19.5" customHeight="1" x14ac:dyDescent="0.25">
      <c r="A110" s="118">
        <f>+A109+1</f>
        <v>4</v>
      </c>
      <c r="B110" s="217"/>
      <c r="C110" s="106" t="s">
        <v>200</v>
      </c>
      <c r="D110" s="124" t="s">
        <v>201</v>
      </c>
      <c r="E110" s="118">
        <f>+F110+G110</f>
        <v>1</v>
      </c>
      <c r="F110" s="27">
        <v>1</v>
      </c>
      <c r="G110" s="118"/>
      <c r="H110" s="118"/>
      <c r="I110" s="106" t="s">
        <v>200</v>
      </c>
      <c r="J110" s="124" t="s">
        <v>201</v>
      </c>
      <c r="K110" s="118">
        <f>+L110+M110</f>
        <v>1</v>
      </c>
      <c r="L110" s="27">
        <v>1</v>
      </c>
      <c r="M110" s="118"/>
      <c r="N110" s="106"/>
    </row>
    <row r="111" spans="1:14" ht="19.5" customHeight="1" x14ac:dyDescent="0.25">
      <c r="A111" s="118">
        <f>+A110+1</f>
        <v>5</v>
      </c>
      <c r="B111" s="217"/>
      <c r="C111" s="118" t="s">
        <v>202</v>
      </c>
      <c r="D111" s="124" t="s">
        <v>203</v>
      </c>
      <c r="E111" s="118">
        <v>1</v>
      </c>
      <c r="F111" s="118">
        <v>1</v>
      </c>
      <c r="G111" s="118"/>
      <c r="H111" s="118"/>
      <c r="I111" s="118"/>
      <c r="J111" s="28"/>
      <c r="K111" s="106"/>
      <c r="L111" s="106"/>
      <c r="M111" s="106"/>
      <c r="N111" s="106"/>
    </row>
    <row r="112" spans="1:14" ht="19.5" customHeight="1" x14ac:dyDescent="0.25">
      <c r="A112" s="190" t="s">
        <v>67</v>
      </c>
      <c r="B112" s="191"/>
      <c r="C112" s="153">
        <v>4</v>
      </c>
      <c r="D112" s="153">
        <f>+E112</f>
        <v>5</v>
      </c>
      <c r="E112" s="122">
        <f>SUM(E107:E111)</f>
        <v>5</v>
      </c>
      <c r="F112" s="122">
        <f>SUM(F107:F111)</f>
        <v>5</v>
      </c>
      <c r="G112" s="122">
        <f>SUM(G107:G111)</f>
        <v>0</v>
      </c>
      <c r="H112" s="122"/>
      <c r="I112" s="153">
        <v>3</v>
      </c>
      <c r="J112" s="153">
        <v>4</v>
      </c>
      <c r="K112" s="122">
        <f>SUM(K107:K111)</f>
        <v>4</v>
      </c>
      <c r="L112" s="122">
        <f>SUM(L107:L111)</f>
        <v>4</v>
      </c>
      <c r="M112" s="122">
        <f>SUM(M107:M111)</f>
        <v>0</v>
      </c>
      <c r="N112" s="106"/>
    </row>
    <row r="113" spans="1:14" ht="19.5" customHeight="1" x14ac:dyDescent="0.25">
      <c r="A113" s="118">
        <v>1</v>
      </c>
      <c r="B113" s="192" t="s">
        <v>41</v>
      </c>
      <c r="C113" s="118" t="s">
        <v>204</v>
      </c>
      <c r="D113" s="118" t="s">
        <v>205</v>
      </c>
      <c r="E113" s="118">
        <f>F113</f>
        <v>1</v>
      </c>
      <c r="F113" s="118">
        <v>1</v>
      </c>
      <c r="G113" s="118"/>
      <c r="H113" s="118"/>
      <c r="I113" s="118" t="s">
        <v>204</v>
      </c>
      <c r="J113" s="118" t="s">
        <v>205</v>
      </c>
      <c r="K113" s="118">
        <f>L113</f>
        <v>1</v>
      </c>
      <c r="L113" s="118">
        <v>1</v>
      </c>
      <c r="M113" s="118"/>
      <c r="N113" s="106"/>
    </row>
    <row r="114" spans="1:14" ht="19.5" customHeight="1" x14ac:dyDescent="0.25">
      <c r="A114" s="118">
        <f t="shared" ref="A114:A121" si="11">+A113+1</f>
        <v>2</v>
      </c>
      <c r="B114" s="193"/>
      <c r="C114" s="118" t="s">
        <v>206</v>
      </c>
      <c r="D114" s="118" t="s">
        <v>207</v>
      </c>
      <c r="E114" s="118">
        <f t="shared" ref="E114:E121" si="12">F114</f>
        <v>1</v>
      </c>
      <c r="F114" s="118">
        <v>1</v>
      </c>
      <c r="G114" s="118"/>
      <c r="H114" s="118"/>
      <c r="I114" s="118" t="s">
        <v>206</v>
      </c>
      <c r="J114" s="118" t="s">
        <v>207</v>
      </c>
      <c r="K114" s="118">
        <f t="shared" ref="K114:K121" si="13">L114</f>
        <v>1</v>
      </c>
      <c r="L114" s="118">
        <v>1</v>
      </c>
      <c r="M114" s="118"/>
      <c r="N114" s="106"/>
    </row>
    <row r="115" spans="1:14" ht="19.5" customHeight="1" x14ac:dyDescent="0.25">
      <c r="A115" s="118">
        <f t="shared" si="11"/>
        <v>3</v>
      </c>
      <c r="B115" s="193"/>
      <c r="C115" s="118" t="s">
        <v>208</v>
      </c>
      <c r="D115" s="118" t="s">
        <v>209</v>
      </c>
      <c r="E115" s="118">
        <f t="shared" si="12"/>
        <v>1</v>
      </c>
      <c r="F115" s="118">
        <v>1</v>
      </c>
      <c r="G115" s="118"/>
      <c r="H115" s="118"/>
      <c r="I115" s="118" t="s">
        <v>208</v>
      </c>
      <c r="J115" s="118" t="s">
        <v>209</v>
      </c>
      <c r="K115" s="118">
        <f t="shared" si="13"/>
        <v>1</v>
      </c>
      <c r="L115" s="118">
        <v>1</v>
      </c>
      <c r="M115" s="118"/>
      <c r="N115" s="106"/>
    </row>
    <row r="116" spans="1:14" ht="19.5" customHeight="1" x14ac:dyDescent="0.25">
      <c r="A116" s="118">
        <f t="shared" si="11"/>
        <v>4</v>
      </c>
      <c r="B116" s="193"/>
      <c r="C116" s="118" t="s">
        <v>210</v>
      </c>
      <c r="D116" s="118" t="s">
        <v>211</v>
      </c>
      <c r="E116" s="118">
        <f t="shared" si="12"/>
        <v>1</v>
      </c>
      <c r="F116" s="118">
        <v>1</v>
      </c>
      <c r="G116" s="118"/>
      <c r="H116" s="118"/>
      <c r="I116" s="118" t="s">
        <v>210</v>
      </c>
      <c r="J116" s="118" t="s">
        <v>211</v>
      </c>
      <c r="K116" s="118">
        <f t="shared" si="13"/>
        <v>1</v>
      </c>
      <c r="L116" s="118">
        <v>1</v>
      </c>
      <c r="M116" s="118"/>
      <c r="N116" s="106"/>
    </row>
    <row r="117" spans="1:14" ht="19.5" customHeight="1" x14ac:dyDescent="0.25">
      <c r="A117" s="118">
        <f t="shared" si="11"/>
        <v>5</v>
      </c>
      <c r="B117" s="193"/>
      <c r="C117" s="118" t="s">
        <v>212</v>
      </c>
      <c r="D117" s="118" t="s">
        <v>213</v>
      </c>
      <c r="E117" s="118">
        <f t="shared" si="12"/>
        <v>1</v>
      </c>
      <c r="F117" s="118">
        <v>1</v>
      </c>
      <c r="G117" s="118"/>
      <c r="H117" s="118"/>
      <c r="I117" s="118" t="s">
        <v>212</v>
      </c>
      <c r="J117" s="118" t="s">
        <v>213</v>
      </c>
      <c r="K117" s="118">
        <f t="shared" si="13"/>
        <v>1</v>
      </c>
      <c r="L117" s="118">
        <v>1</v>
      </c>
      <c r="M117" s="118"/>
      <c r="N117" s="106"/>
    </row>
    <row r="118" spans="1:14" ht="19.5" customHeight="1" x14ac:dyDescent="0.25">
      <c r="A118" s="118">
        <f t="shared" si="11"/>
        <v>6</v>
      </c>
      <c r="B118" s="193"/>
      <c r="C118" s="211" t="s">
        <v>214</v>
      </c>
      <c r="D118" s="118" t="s">
        <v>215</v>
      </c>
      <c r="E118" s="118">
        <f t="shared" si="12"/>
        <v>1</v>
      </c>
      <c r="F118" s="118">
        <v>1</v>
      </c>
      <c r="G118" s="118"/>
      <c r="H118" s="118"/>
      <c r="I118" s="211" t="s">
        <v>214</v>
      </c>
      <c r="J118" s="118" t="s">
        <v>215</v>
      </c>
      <c r="K118" s="118">
        <f t="shared" si="13"/>
        <v>1</v>
      </c>
      <c r="L118" s="118">
        <v>1</v>
      </c>
      <c r="M118" s="118"/>
      <c r="N118" s="106"/>
    </row>
    <row r="119" spans="1:14" ht="19.5" customHeight="1" x14ac:dyDescent="0.25">
      <c r="A119" s="118">
        <f t="shared" si="11"/>
        <v>7</v>
      </c>
      <c r="B119" s="193"/>
      <c r="C119" s="211"/>
      <c r="D119" s="118" t="s">
        <v>216</v>
      </c>
      <c r="E119" s="118">
        <f t="shared" si="12"/>
        <v>1</v>
      </c>
      <c r="F119" s="118">
        <v>1</v>
      </c>
      <c r="G119" s="118"/>
      <c r="H119" s="118"/>
      <c r="I119" s="211"/>
      <c r="J119" s="118" t="s">
        <v>216</v>
      </c>
      <c r="K119" s="118">
        <f t="shared" si="13"/>
        <v>1</v>
      </c>
      <c r="L119" s="118">
        <v>1</v>
      </c>
      <c r="M119" s="118"/>
      <c r="N119" s="106"/>
    </row>
    <row r="120" spans="1:14" ht="19.5" customHeight="1" x14ac:dyDescent="0.25">
      <c r="A120" s="118">
        <f t="shared" si="11"/>
        <v>8</v>
      </c>
      <c r="B120" s="193"/>
      <c r="C120" s="211" t="s">
        <v>217</v>
      </c>
      <c r="D120" s="118" t="s">
        <v>218</v>
      </c>
      <c r="E120" s="118">
        <f t="shared" si="12"/>
        <v>1</v>
      </c>
      <c r="F120" s="118">
        <v>1</v>
      </c>
      <c r="G120" s="118"/>
      <c r="H120" s="118"/>
      <c r="I120" s="211" t="s">
        <v>219</v>
      </c>
      <c r="J120" s="118" t="s">
        <v>218</v>
      </c>
      <c r="K120" s="118">
        <f t="shared" si="13"/>
        <v>1</v>
      </c>
      <c r="L120" s="118">
        <v>1</v>
      </c>
      <c r="M120" s="118"/>
      <c r="N120" s="106"/>
    </row>
    <row r="121" spans="1:14" ht="19.5" customHeight="1" x14ac:dyDescent="0.25">
      <c r="A121" s="118">
        <f t="shared" si="11"/>
        <v>9</v>
      </c>
      <c r="B121" s="194"/>
      <c r="C121" s="211"/>
      <c r="D121" s="118" t="s">
        <v>220</v>
      </c>
      <c r="E121" s="118">
        <f t="shared" si="12"/>
        <v>1</v>
      </c>
      <c r="F121" s="118">
        <v>1</v>
      </c>
      <c r="G121" s="118"/>
      <c r="H121" s="118"/>
      <c r="I121" s="211"/>
      <c r="J121" s="118" t="s">
        <v>220</v>
      </c>
      <c r="K121" s="118">
        <f t="shared" si="13"/>
        <v>1</v>
      </c>
      <c r="L121" s="118">
        <v>1</v>
      </c>
      <c r="M121" s="118"/>
      <c r="N121" s="106"/>
    </row>
    <row r="122" spans="1:14" ht="19.5" customHeight="1" x14ac:dyDescent="0.25">
      <c r="A122" s="190" t="s">
        <v>67</v>
      </c>
      <c r="B122" s="191"/>
      <c r="C122" s="153">
        <v>7</v>
      </c>
      <c r="D122" s="153">
        <f>+E122</f>
        <v>9</v>
      </c>
      <c r="E122" s="122">
        <f>SUM(E113:E121)</f>
        <v>9</v>
      </c>
      <c r="F122" s="122">
        <f>SUM(F113:F121)</f>
        <v>9</v>
      </c>
      <c r="G122" s="122"/>
      <c r="H122" s="122"/>
      <c r="I122" s="153">
        <v>7</v>
      </c>
      <c r="J122" s="153">
        <v>9</v>
      </c>
      <c r="K122" s="122">
        <f>SUM(K113:K121)</f>
        <v>9</v>
      </c>
      <c r="L122" s="122">
        <f>SUM(L113:L121)</f>
        <v>9</v>
      </c>
      <c r="M122" s="122">
        <f>SUM(M113:M121)</f>
        <v>0</v>
      </c>
      <c r="N122" s="106"/>
    </row>
    <row r="123" spans="1:14" ht="19.5" customHeight="1" x14ac:dyDescent="0.25">
      <c r="A123" s="118">
        <v>1</v>
      </c>
      <c r="B123" s="217" t="s">
        <v>42</v>
      </c>
      <c r="C123" s="211" t="s">
        <v>221</v>
      </c>
      <c r="D123" s="124" t="s">
        <v>222</v>
      </c>
      <c r="E123" s="118">
        <v>1</v>
      </c>
      <c r="F123" s="118">
        <v>1</v>
      </c>
      <c r="G123" s="118"/>
      <c r="H123" s="118"/>
      <c r="I123" s="211" t="s">
        <v>221</v>
      </c>
      <c r="J123" s="124" t="s">
        <v>222</v>
      </c>
      <c r="K123" s="118">
        <v>1</v>
      </c>
      <c r="L123" s="118">
        <v>1</v>
      </c>
      <c r="M123" s="118"/>
      <c r="N123" s="106"/>
    </row>
    <row r="124" spans="1:14" ht="19.5" customHeight="1" x14ac:dyDescent="0.25">
      <c r="A124" s="118">
        <f>+A123+1</f>
        <v>2</v>
      </c>
      <c r="B124" s="217"/>
      <c r="C124" s="211"/>
      <c r="D124" s="124" t="s">
        <v>223</v>
      </c>
      <c r="E124" s="118">
        <v>1</v>
      </c>
      <c r="F124" s="118">
        <v>1</v>
      </c>
      <c r="G124" s="118"/>
      <c r="H124" s="118"/>
      <c r="I124" s="211"/>
      <c r="J124" s="124" t="s">
        <v>223</v>
      </c>
      <c r="K124" s="118">
        <v>1</v>
      </c>
      <c r="L124" s="118">
        <v>1</v>
      </c>
      <c r="M124" s="118"/>
      <c r="N124" s="106"/>
    </row>
    <row r="125" spans="1:14" ht="19.5" customHeight="1" x14ac:dyDescent="0.25">
      <c r="A125" s="118">
        <f>+A124+1</f>
        <v>3</v>
      </c>
      <c r="B125" s="217"/>
      <c r="C125" s="211"/>
      <c r="D125" s="124" t="s">
        <v>224</v>
      </c>
      <c r="E125" s="118">
        <v>1</v>
      </c>
      <c r="F125" s="118">
        <v>1</v>
      </c>
      <c r="G125" s="118"/>
      <c r="H125" s="118"/>
      <c r="I125" s="211"/>
      <c r="J125" s="124" t="s">
        <v>224</v>
      </c>
      <c r="K125" s="118">
        <v>1</v>
      </c>
      <c r="L125" s="118">
        <v>1</v>
      </c>
      <c r="M125" s="118"/>
      <c r="N125" s="106"/>
    </row>
    <row r="126" spans="1:14" ht="19.5" customHeight="1" x14ac:dyDescent="0.25">
      <c r="A126" s="118">
        <f>+A125+1</f>
        <v>4</v>
      </c>
      <c r="B126" s="217"/>
      <c r="C126" s="211"/>
      <c r="D126" s="118" t="s">
        <v>225</v>
      </c>
      <c r="E126" s="118">
        <v>1</v>
      </c>
      <c r="F126" s="118">
        <v>1</v>
      </c>
      <c r="G126" s="118"/>
      <c r="H126" s="118"/>
      <c r="I126" s="211"/>
      <c r="J126" s="118" t="s">
        <v>225</v>
      </c>
      <c r="K126" s="118">
        <v>1</v>
      </c>
      <c r="L126" s="118">
        <v>1</v>
      </c>
      <c r="M126" s="118"/>
      <c r="N126" s="106"/>
    </row>
    <row r="127" spans="1:14" ht="19.5" customHeight="1" x14ac:dyDescent="0.25">
      <c r="A127" s="118">
        <f>+A126+1</f>
        <v>5</v>
      </c>
      <c r="B127" s="217"/>
      <c r="C127" s="211"/>
      <c r="D127" s="118" t="s">
        <v>226</v>
      </c>
      <c r="E127" s="118">
        <v>1</v>
      </c>
      <c r="F127" s="118">
        <v>1</v>
      </c>
      <c r="G127" s="118"/>
      <c r="H127" s="118"/>
      <c r="I127" s="211"/>
      <c r="J127" s="118" t="s">
        <v>226</v>
      </c>
      <c r="K127" s="118">
        <v>1</v>
      </c>
      <c r="L127" s="118">
        <v>1</v>
      </c>
      <c r="M127" s="118"/>
      <c r="N127" s="106"/>
    </row>
    <row r="128" spans="1:14" ht="19.5" customHeight="1" x14ac:dyDescent="0.25">
      <c r="A128" s="190" t="s">
        <v>67</v>
      </c>
      <c r="B128" s="191"/>
      <c r="C128" s="153">
        <v>1</v>
      </c>
      <c r="D128" s="153">
        <f>+E128</f>
        <v>5</v>
      </c>
      <c r="E128" s="122">
        <f>SUM(E123:E127)</f>
        <v>5</v>
      </c>
      <c r="F128" s="122">
        <f>SUM(F123:F127)</f>
        <v>5</v>
      </c>
      <c r="G128" s="122">
        <f>SUM(G123:G127)</f>
        <v>0</v>
      </c>
      <c r="H128" s="122"/>
      <c r="I128" s="153">
        <v>1</v>
      </c>
      <c r="J128" s="153">
        <v>5</v>
      </c>
      <c r="K128" s="122">
        <f>SUM(K123:K127)</f>
        <v>5</v>
      </c>
      <c r="L128" s="122">
        <f>SUM(L123:L127)</f>
        <v>5</v>
      </c>
      <c r="M128" s="122">
        <f>SUM(M123:M127)</f>
        <v>0</v>
      </c>
      <c r="N128" s="106"/>
    </row>
    <row r="129" spans="1:14" ht="19.5" customHeight="1" x14ac:dyDescent="0.25">
      <c r="A129" s="118">
        <v>1</v>
      </c>
      <c r="B129" s="192" t="s">
        <v>43</v>
      </c>
      <c r="C129" s="211" t="s">
        <v>227</v>
      </c>
      <c r="D129" s="118" t="s">
        <v>228</v>
      </c>
      <c r="E129" s="118">
        <f>F129+G129</f>
        <v>1</v>
      </c>
      <c r="F129" s="118">
        <v>1</v>
      </c>
      <c r="G129" s="118"/>
      <c r="H129" s="118"/>
      <c r="I129" s="211" t="s">
        <v>227</v>
      </c>
      <c r="J129" s="118" t="s">
        <v>228</v>
      </c>
      <c r="K129" s="118">
        <f>L129+M129</f>
        <v>1</v>
      </c>
      <c r="L129" s="118">
        <v>1</v>
      </c>
      <c r="M129" s="118"/>
      <c r="N129" s="106"/>
    </row>
    <row r="130" spans="1:14" ht="19.5" customHeight="1" x14ac:dyDescent="0.25">
      <c r="A130" s="118">
        <f t="shared" ref="A130:A151" si="14">+A129+1</f>
        <v>2</v>
      </c>
      <c r="B130" s="193"/>
      <c r="C130" s="211"/>
      <c r="D130" s="118" t="s">
        <v>229</v>
      </c>
      <c r="E130" s="118">
        <f t="shared" ref="E130:E151" si="15">F130+G130</f>
        <v>1</v>
      </c>
      <c r="F130" s="118">
        <v>1</v>
      </c>
      <c r="G130" s="118"/>
      <c r="H130" s="118"/>
      <c r="I130" s="211"/>
      <c r="J130" s="118" t="s">
        <v>229</v>
      </c>
      <c r="K130" s="118">
        <f t="shared" ref="K130:K151" si="16">L130+M130</f>
        <v>1</v>
      </c>
      <c r="L130" s="118">
        <v>1</v>
      </c>
      <c r="M130" s="118"/>
      <c r="N130" s="106"/>
    </row>
    <row r="131" spans="1:14" ht="19.5" customHeight="1" x14ac:dyDescent="0.25">
      <c r="A131" s="118">
        <f t="shared" si="14"/>
        <v>3</v>
      </c>
      <c r="B131" s="193"/>
      <c r="C131" s="211"/>
      <c r="D131" s="118" t="s">
        <v>230</v>
      </c>
      <c r="E131" s="118">
        <f t="shared" si="15"/>
        <v>1</v>
      </c>
      <c r="F131" s="118">
        <v>1</v>
      </c>
      <c r="G131" s="118"/>
      <c r="H131" s="118"/>
      <c r="I131" s="211"/>
      <c r="J131" s="118" t="s">
        <v>230</v>
      </c>
      <c r="K131" s="118">
        <f t="shared" si="16"/>
        <v>1</v>
      </c>
      <c r="L131" s="118">
        <v>1</v>
      </c>
      <c r="M131" s="118"/>
      <c r="N131" s="106"/>
    </row>
    <row r="132" spans="1:14" ht="19.5" customHeight="1" x14ac:dyDescent="0.25">
      <c r="A132" s="118">
        <f t="shared" si="14"/>
        <v>4</v>
      </c>
      <c r="B132" s="193"/>
      <c r="C132" s="211"/>
      <c r="D132" s="118" t="s">
        <v>231</v>
      </c>
      <c r="E132" s="118">
        <f t="shared" si="15"/>
        <v>1</v>
      </c>
      <c r="F132" s="118">
        <v>1</v>
      </c>
      <c r="G132" s="118"/>
      <c r="H132" s="118"/>
      <c r="I132" s="211"/>
      <c r="J132" s="118" t="s">
        <v>231</v>
      </c>
      <c r="K132" s="118">
        <f t="shared" si="16"/>
        <v>1</v>
      </c>
      <c r="L132" s="118">
        <v>1</v>
      </c>
      <c r="M132" s="118"/>
      <c r="N132" s="106"/>
    </row>
    <row r="133" spans="1:14" ht="19.5" customHeight="1" x14ac:dyDescent="0.25">
      <c r="A133" s="118">
        <f t="shared" si="14"/>
        <v>5</v>
      </c>
      <c r="B133" s="193"/>
      <c r="C133" s="211"/>
      <c r="D133" s="118" t="s">
        <v>232</v>
      </c>
      <c r="E133" s="118">
        <f t="shared" si="15"/>
        <v>1</v>
      </c>
      <c r="F133" s="118">
        <v>1</v>
      </c>
      <c r="G133" s="118"/>
      <c r="H133" s="118"/>
      <c r="I133" s="211"/>
      <c r="J133" s="118" t="s">
        <v>232</v>
      </c>
      <c r="K133" s="118">
        <f t="shared" si="16"/>
        <v>1</v>
      </c>
      <c r="L133" s="118">
        <v>1</v>
      </c>
      <c r="M133" s="118"/>
      <c r="N133" s="106"/>
    </row>
    <row r="134" spans="1:14" ht="19.5" customHeight="1" x14ac:dyDescent="0.25">
      <c r="A134" s="118">
        <f t="shared" si="14"/>
        <v>6</v>
      </c>
      <c r="B134" s="193"/>
      <c r="C134" s="211"/>
      <c r="D134" s="118" t="s">
        <v>233</v>
      </c>
      <c r="E134" s="118">
        <f t="shared" si="15"/>
        <v>1</v>
      </c>
      <c r="F134" s="118">
        <v>1</v>
      </c>
      <c r="G134" s="118"/>
      <c r="H134" s="118"/>
      <c r="I134" s="211"/>
      <c r="J134" s="118" t="s">
        <v>233</v>
      </c>
      <c r="K134" s="118">
        <f t="shared" si="16"/>
        <v>1</v>
      </c>
      <c r="L134" s="118">
        <v>1</v>
      </c>
      <c r="M134" s="118"/>
      <c r="N134" s="106"/>
    </row>
    <row r="135" spans="1:14" ht="19.5" customHeight="1" x14ac:dyDescent="0.25">
      <c r="A135" s="118">
        <f t="shared" si="14"/>
        <v>7</v>
      </c>
      <c r="B135" s="193"/>
      <c r="C135" s="211"/>
      <c r="D135" s="118" t="s">
        <v>234</v>
      </c>
      <c r="E135" s="118">
        <v>1</v>
      </c>
      <c r="F135" s="118">
        <v>1</v>
      </c>
      <c r="G135" s="118"/>
      <c r="H135" s="118"/>
      <c r="I135" s="211"/>
      <c r="J135" s="118" t="s">
        <v>234</v>
      </c>
      <c r="K135" s="118">
        <v>1</v>
      </c>
      <c r="L135" s="118">
        <v>1</v>
      </c>
      <c r="M135" s="118"/>
      <c r="N135" s="106"/>
    </row>
    <row r="136" spans="1:14" ht="19.5" customHeight="1" x14ac:dyDescent="0.25">
      <c r="A136" s="118">
        <f t="shared" si="14"/>
        <v>8</v>
      </c>
      <c r="B136" s="193"/>
      <c r="C136" s="211" t="s">
        <v>235</v>
      </c>
      <c r="D136" s="118" t="s">
        <v>236</v>
      </c>
      <c r="E136" s="118">
        <f t="shared" si="15"/>
        <v>1</v>
      </c>
      <c r="F136" s="118">
        <v>1</v>
      </c>
      <c r="G136" s="118"/>
      <c r="H136" s="118"/>
      <c r="I136" s="211" t="s">
        <v>235</v>
      </c>
      <c r="J136" s="118" t="s">
        <v>236</v>
      </c>
      <c r="K136" s="118">
        <f t="shared" si="16"/>
        <v>1</v>
      </c>
      <c r="L136" s="118">
        <v>1</v>
      </c>
      <c r="M136" s="118"/>
      <c r="N136" s="106"/>
    </row>
    <row r="137" spans="1:14" ht="19.5" customHeight="1" x14ac:dyDescent="0.25">
      <c r="A137" s="118">
        <f t="shared" si="14"/>
        <v>9</v>
      </c>
      <c r="B137" s="193"/>
      <c r="C137" s="211"/>
      <c r="D137" s="118" t="s">
        <v>237</v>
      </c>
      <c r="E137" s="118">
        <f t="shared" si="15"/>
        <v>1</v>
      </c>
      <c r="F137" s="118">
        <v>1</v>
      </c>
      <c r="G137" s="118"/>
      <c r="H137" s="118"/>
      <c r="I137" s="211"/>
      <c r="J137" s="118" t="s">
        <v>237</v>
      </c>
      <c r="K137" s="118">
        <f t="shared" si="16"/>
        <v>1</v>
      </c>
      <c r="L137" s="118">
        <v>1</v>
      </c>
      <c r="M137" s="118"/>
      <c r="N137" s="106"/>
    </row>
    <row r="138" spans="1:14" ht="19.5" customHeight="1" x14ac:dyDescent="0.25">
      <c r="A138" s="118">
        <f t="shared" si="14"/>
        <v>10</v>
      </c>
      <c r="B138" s="193"/>
      <c r="C138" s="211"/>
      <c r="D138" s="118" t="s">
        <v>238</v>
      </c>
      <c r="E138" s="118">
        <f t="shared" si="15"/>
        <v>1</v>
      </c>
      <c r="F138" s="118">
        <v>1</v>
      </c>
      <c r="G138" s="118"/>
      <c r="H138" s="118"/>
      <c r="I138" s="211"/>
      <c r="J138" s="118" t="s">
        <v>238</v>
      </c>
      <c r="K138" s="118">
        <f t="shared" si="16"/>
        <v>1</v>
      </c>
      <c r="L138" s="118">
        <v>1</v>
      </c>
      <c r="M138" s="118"/>
      <c r="N138" s="106"/>
    </row>
    <row r="139" spans="1:14" ht="19.5" customHeight="1" x14ac:dyDescent="0.25">
      <c r="A139" s="118">
        <f t="shared" si="14"/>
        <v>11</v>
      </c>
      <c r="B139" s="193"/>
      <c r="C139" s="211"/>
      <c r="D139" s="118" t="s">
        <v>239</v>
      </c>
      <c r="E139" s="118">
        <f t="shared" si="15"/>
        <v>1</v>
      </c>
      <c r="F139" s="118">
        <v>1</v>
      </c>
      <c r="G139" s="118"/>
      <c r="H139" s="118"/>
      <c r="I139" s="211"/>
      <c r="J139" s="118" t="s">
        <v>239</v>
      </c>
      <c r="K139" s="118">
        <f t="shared" si="16"/>
        <v>1</v>
      </c>
      <c r="L139" s="118">
        <v>1</v>
      </c>
      <c r="M139" s="118"/>
      <c r="N139" s="106"/>
    </row>
    <row r="140" spans="1:14" ht="19.5" customHeight="1" x14ac:dyDescent="0.25">
      <c r="A140" s="118">
        <f t="shared" si="14"/>
        <v>12</v>
      </c>
      <c r="B140" s="193"/>
      <c r="C140" s="211"/>
      <c r="D140" s="118" t="s">
        <v>240</v>
      </c>
      <c r="E140" s="118">
        <f t="shared" si="15"/>
        <v>1</v>
      </c>
      <c r="F140" s="118">
        <v>1</v>
      </c>
      <c r="G140" s="118"/>
      <c r="H140" s="118"/>
      <c r="I140" s="211"/>
      <c r="J140" s="118" t="s">
        <v>240</v>
      </c>
      <c r="K140" s="118">
        <f t="shared" si="16"/>
        <v>1</v>
      </c>
      <c r="L140" s="118">
        <v>1</v>
      </c>
      <c r="M140" s="118"/>
      <c r="N140" s="106"/>
    </row>
    <row r="141" spans="1:14" ht="19.5" customHeight="1" x14ac:dyDescent="0.25">
      <c r="A141" s="118">
        <f t="shared" si="14"/>
        <v>13</v>
      </c>
      <c r="B141" s="193"/>
      <c r="C141" s="211"/>
      <c r="D141" s="118" t="s">
        <v>241</v>
      </c>
      <c r="E141" s="118">
        <f t="shared" si="15"/>
        <v>1</v>
      </c>
      <c r="F141" s="118">
        <v>1</v>
      </c>
      <c r="G141" s="118"/>
      <c r="H141" s="118"/>
      <c r="I141" s="211" t="s">
        <v>235</v>
      </c>
      <c r="J141" s="118" t="s">
        <v>241</v>
      </c>
      <c r="K141" s="118">
        <f t="shared" si="16"/>
        <v>1</v>
      </c>
      <c r="L141" s="118">
        <v>1</v>
      </c>
      <c r="M141" s="118"/>
      <c r="N141" s="106"/>
    </row>
    <row r="142" spans="1:14" ht="19.5" customHeight="1" x14ac:dyDescent="0.25">
      <c r="A142" s="118">
        <f t="shared" si="14"/>
        <v>14</v>
      </c>
      <c r="B142" s="193"/>
      <c r="C142" s="211"/>
      <c r="D142" s="118" t="s">
        <v>242</v>
      </c>
      <c r="E142" s="118">
        <f t="shared" si="15"/>
        <v>1</v>
      </c>
      <c r="F142" s="118">
        <v>1</v>
      </c>
      <c r="G142" s="118"/>
      <c r="H142" s="118"/>
      <c r="I142" s="211"/>
      <c r="J142" s="118" t="s">
        <v>242</v>
      </c>
      <c r="K142" s="118">
        <f t="shared" si="16"/>
        <v>1</v>
      </c>
      <c r="L142" s="118">
        <v>1</v>
      </c>
      <c r="M142" s="118"/>
      <c r="N142" s="106"/>
    </row>
    <row r="143" spans="1:14" ht="19.5" customHeight="1" x14ac:dyDescent="0.25">
      <c r="A143" s="118">
        <f t="shared" si="14"/>
        <v>15</v>
      </c>
      <c r="B143" s="193"/>
      <c r="C143" s="118" t="s">
        <v>243</v>
      </c>
      <c r="D143" s="118" t="s">
        <v>244</v>
      </c>
      <c r="E143" s="118">
        <f t="shared" si="15"/>
        <v>1</v>
      </c>
      <c r="F143" s="118"/>
      <c r="G143" s="18">
        <v>1</v>
      </c>
      <c r="H143" s="18"/>
      <c r="I143" s="118" t="s">
        <v>243</v>
      </c>
      <c r="J143" s="118" t="s">
        <v>244</v>
      </c>
      <c r="K143" s="118">
        <f t="shared" si="16"/>
        <v>1</v>
      </c>
      <c r="L143" s="118"/>
      <c r="M143" s="18">
        <v>1</v>
      </c>
      <c r="N143" s="106"/>
    </row>
    <row r="144" spans="1:14" ht="19.5" customHeight="1" x14ac:dyDescent="0.25">
      <c r="A144" s="118">
        <f t="shared" si="14"/>
        <v>16</v>
      </c>
      <c r="B144" s="193"/>
      <c r="C144" s="211" t="s">
        <v>245</v>
      </c>
      <c r="D144" s="118" t="s">
        <v>246</v>
      </c>
      <c r="E144" s="118">
        <f t="shared" si="15"/>
        <v>1</v>
      </c>
      <c r="F144" s="118">
        <v>1</v>
      </c>
      <c r="G144" s="118"/>
      <c r="H144" s="118"/>
      <c r="I144" s="211" t="s">
        <v>245</v>
      </c>
      <c r="J144" s="118" t="s">
        <v>246</v>
      </c>
      <c r="K144" s="118">
        <f t="shared" si="16"/>
        <v>1</v>
      </c>
      <c r="L144" s="118">
        <v>1</v>
      </c>
      <c r="M144" s="118"/>
      <c r="N144" s="106"/>
    </row>
    <row r="145" spans="1:14" ht="19.5" customHeight="1" x14ac:dyDescent="0.25">
      <c r="A145" s="118">
        <f t="shared" si="14"/>
        <v>17</v>
      </c>
      <c r="B145" s="193"/>
      <c r="C145" s="211"/>
      <c r="D145" s="118" t="s">
        <v>247</v>
      </c>
      <c r="E145" s="118">
        <v>1</v>
      </c>
      <c r="F145" s="118">
        <v>1</v>
      </c>
      <c r="G145" s="118"/>
      <c r="H145" s="118"/>
      <c r="I145" s="211"/>
      <c r="J145" s="118" t="s">
        <v>247</v>
      </c>
      <c r="K145" s="118">
        <v>1</v>
      </c>
      <c r="L145" s="118">
        <v>1</v>
      </c>
      <c r="M145" s="118"/>
      <c r="N145" s="106"/>
    </row>
    <row r="146" spans="1:14" ht="19.5" customHeight="1" x14ac:dyDescent="0.25">
      <c r="A146" s="118">
        <f t="shared" si="14"/>
        <v>18</v>
      </c>
      <c r="B146" s="193"/>
      <c r="C146" s="211" t="s">
        <v>248</v>
      </c>
      <c r="D146" s="118" t="s">
        <v>249</v>
      </c>
      <c r="E146" s="118">
        <f t="shared" si="15"/>
        <v>1</v>
      </c>
      <c r="F146" s="118">
        <v>1</v>
      </c>
      <c r="G146" s="118"/>
      <c r="H146" s="118"/>
      <c r="I146" s="211" t="s">
        <v>248</v>
      </c>
      <c r="J146" s="118" t="s">
        <v>249</v>
      </c>
      <c r="K146" s="118">
        <f t="shared" si="16"/>
        <v>1</v>
      </c>
      <c r="L146" s="118">
        <v>1</v>
      </c>
      <c r="M146" s="118"/>
      <c r="N146" s="106"/>
    </row>
    <row r="147" spans="1:14" ht="19.5" customHeight="1" x14ac:dyDescent="0.25">
      <c r="A147" s="118">
        <f t="shared" si="14"/>
        <v>19</v>
      </c>
      <c r="B147" s="193"/>
      <c r="C147" s="211"/>
      <c r="D147" s="118" t="s">
        <v>250</v>
      </c>
      <c r="E147" s="118">
        <f t="shared" si="15"/>
        <v>1</v>
      </c>
      <c r="F147" s="118">
        <v>1</v>
      </c>
      <c r="G147" s="118"/>
      <c r="H147" s="118"/>
      <c r="I147" s="211"/>
      <c r="J147" s="118" t="s">
        <v>250</v>
      </c>
      <c r="K147" s="118">
        <f t="shared" si="16"/>
        <v>1</v>
      </c>
      <c r="L147" s="118">
        <v>1</v>
      </c>
      <c r="M147" s="118"/>
      <c r="N147" s="106"/>
    </row>
    <row r="148" spans="1:14" ht="19.5" customHeight="1" x14ac:dyDescent="0.25">
      <c r="A148" s="118">
        <f t="shared" si="14"/>
        <v>20</v>
      </c>
      <c r="B148" s="193"/>
      <c r="C148" s="211" t="s">
        <v>251</v>
      </c>
      <c r="D148" s="118" t="s">
        <v>252</v>
      </c>
      <c r="E148" s="118">
        <f t="shared" si="15"/>
        <v>1</v>
      </c>
      <c r="F148" s="118">
        <v>1</v>
      </c>
      <c r="G148" s="118"/>
      <c r="H148" s="118"/>
      <c r="I148" s="211" t="s">
        <v>251</v>
      </c>
      <c r="J148" s="118" t="s">
        <v>252</v>
      </c>
      <c r="K148" s="118">
        <f t="shared" si="16"/>
        <v>1</v>
      </c>
      <c r="L148" s="118">
        <v>1</v>
      </c>
      <c r="M148" s="118"/>
      <c r="N148" s="106"/>
    </row>
    <row r="149" spans="1:14" ht="19.5" customHeight="1" x14ac:dyDescent="0.25">
      <c r="A149" s="118">
        <f t="shared" si="14"/>
        <v>21</v>
      </c>
      <c r="B149" s="193"/>
      <c r="C149" s="211"/>
      <c r="D149" s="118" t="s">
        <v>253</v>
      </c>
      <c r="E149" s="118">
        <f t="shared" si="15"/>
        <v>1</v>
      </c>
      <c r="F149" s="118">
        <v>1</v>
      </c>
      <c r="G149" s="118"/>
      <c r="H149" s="118"/>
      <c r="I149" s="211"/>
      <c r="J149" s="118" t="s">
        <v>253</v>
      </c>
      <c r="K149" s="118">
        <f t="shared" si="16"/>
        <v>1</v>
      </c>
      <c r="L149" s="118">
        <v>1</v>
      </c>
      <c r="M149" s="118"/>
      <c r="N149" s="106"/>
    </row>
    <row r="150" spans="1:14" ht="19.5" customHeight="1" x14ac:dyDescent="0.25">
      <c r="A150" s="118">
        <f t="shared" si="14"/>
        <v>22</v>
      </c>
      <c r="B150" s="193"/>
      <c r="C150" s="211"/>
      <c r="D150" s="118" t="s">
        <v>254</v>
      </c>
      <c r="E150" s="118">
        <f t="shared" si="15"/>
        <v>1</v>
      </c>
      <c r="F150" s="118">
        <v>1</v>
      </c>
      <c r="G150" s="118"/>
      <c r="H150" s="118"/>
      <c r="I150" s="211"/>
      <c r="J150" s="118" t="s">
        <v>254</v>
      </c>
      <c r="K150" s="118">
        <f t="shared" si="16"/>
        <v>1</v>
      </c>
      <c r="L150" s="118">
        <v>1</v>
      </c>
      <c r="M150" s="118"/>
      <c r="N150" s="106"/>
    </row>
    <row r="151" spans="1:14" ht="19.5" customHeight="1" x14ac:dyDescent="0.25">
      <c r="A151" s="118">
        <f t="shared" si="14"/>
        <v>23</v>
      </c>
      <c r="B151" s="194"/>
      <c r="C151" s="118" t="s">
        <v>255</v>
      </c>
      <c r="D151" s="118" t="s">
        <v>256</v>
      </c>
      <c r="E151" s="118">
        <f t="shared" si="15"/>
        <v>1</v>
      </c>
      <c r="F151" s="118">
        <v>1</v>
      </c>
      <c r="G151" s="122"/>
      <c r="H151" s="122"/>
      <c r="I151" s="118" t="s">
        <v>255</v>
      </c>
      <c r="J151" s="118" t="s">
        <v>256</v>
      </c>
      <c r="K151" s="118">
        <f t="shared" si="16"/>
        <v>1</v>
      </c>
      <c r="L151" s="118">
        <v>1</v>
      </c>
      <c r="M151" s="122"/>
      <c r="N151" s="106"/>
    </row>
    <row r="152" spans="1:14" ht="19.5" customHeight="1" x14ac:dyDescent="0.25">
      <c r="A152" s="190" t="s">
        <v>67</v>
      </c>
      <c r="B152" s="191"/>
      <c r="C152" s="153">
        <v>7</v>
      </c>
      <c r="D152" s="153">
        <f>+E152</f>
        <v>23</v>
      </c>
      <c r="E152" s="122">
        <f>SUM(E129:E151)</f>
        <v>23</v>
      </c>
      <c r="F152" s="122">
        <f>SUM(F129:F151)</f>
        <v>22</v>
      </c>
      <c r="G152" s="122">
        <f>SUM(G129:G151)</f>
        <v>1</v>
      </c>
      <c r="H152" s="122"/>
      <c r="I152" s="153">
        <v>7</v>
      </c>
      <c r="J152" s="153">
        <v>23</v>
      </c>
      <c r="K152" s="122">
        <f>SUM(K129:K151)</f>
        <v>23</v>
      </c>
      <c r="L152" s="122">
        <f>SUM(L129:L151)</f>
        <v>22</v>
      </c>
      <c r="M152" s="122">
        <f>SUM(M129:M151)</f>
        <v>1</v>
      </c>
      <c r="N152" s="106"/>
    </row>
    <row r="153" spans="1:14" ht="19.5" customHeight="1" x14ac:dyDescent="0.25">
      <c r="A153" s="118">
        <v>1</v>
      </c>
      <c r="B153" s="192" t="s">
        <v>44</v>
      </c>
      <c r="C153" s="118" t="s">
        <v>257</v>
      </c>
      <c r="D153" s="118" t="s">
        <v>258</v>
      </c>
      <c r="E153" s="118">
        <v>1</v>
      </c>
      <c r="F153" s="118">
        <v>1</v>
      </c>
      <c r="G153" s="118"/>
      <c r="H153" s="118"/>
      <c r="I153" s="118" t="s">
        <v>257</v>
      </c>
      <c r="J153" s="118" t="s">
        <v>258</v>
      </c>
      <c r="K153" s="118">
        <v>1</v>
      </c>
      <c r="L153" s="118">
        <v>1</v>
      </c>
      <c r="M153" s="118"/>
      <c r="N153" s="106"/>
    </row>
    <row r="154" spans="1:14" ht="19.5" customHeight="1" x14ac:dyDescent="0.25">
      <c r="A154" s="118">
        <f t="shared" ref="A154:A165" si="17">+A153+1</f>
        <v>2</v>
      </c>
      <c r="B154" s="193"/>
      <c r="C154" s="211" t="s">
        <v>259</v>
      </c>
      <c r="D154" s="118" t="s">
        <v>260</v>
      </c>
      <c r="E154" s="118">
        <v>1</v>
      </c>
      <c r="F154" s="118">
        <v>1</v>
      </c>
      <c r="G154" s="118"/>
      <c r="H154" s="118"/>
      <c r="I154" s="205" t="s">
        <v>261</v>
      </c>
      <c r="J154" s="118" t="s">
        <v>260</v>
      </c>
      <c r="K154" s="118">
        <v>1</v>
      </c>
      <c r="L154" s="118">
        <v>1</v>
      </c>
      <c r="M154" s="118"/>
      <c r="N154" s="106"/>
    </row>
    <row r="155" spans="1:14" ht="19.5" customHeight="1" x14ac:dyDescent="0.25">
      <c r="A155" s="118">
        <f t="shared" si="17"/>
        <v>3</v>
      </c>
      <c r="B155" s="193"/>
      <c r="C155" s="211"/>
      <c r="D155" s="118" t="s">
        <v>262</v>
      </c>
      <c r="E155" s="118">
        <v>1</v>
      </c>
      <c r="F155" s="118">
        <v>1</v>
      </c>
      <c r="G155" s="118"/>
      <c r="H155" s="118"/>
      <c r="I155" s="206"/>
      <c r="J155" s="118" t="s">
        <v>262</v>
      </c>
      <c r="K155" s="118">
        <v>1</v>
      </c>
      <c r="L155" s="118">
        <v>1</v>
      </c>
      <c r="M155" s="118"/>
      <c r="N155" s="106"/>
    </row>
    <row r="156" spans="1:14" ht="19.5" customHeight="1" x14ac:dyDescent="0.25">
      <c r="A156" s="118">
        <f t="shared" si="17"/>
        <v>4</v>
      </c>
      <c r="B156" s="193"/>
      <c r="C156" s="211" t="s">
        <v>259</v>
      </c>
      <c r="D156" s="118" t="s">
        <v>263</v>
      </c>
      <c r="E156" s="118">
        <v>1</v>
      </c>
      <c r="F156" s="118">
        <v>1</v>
      </c>
      <c r="G156" s="118"/>
      <c r="H156" s="118"/>
      <c r="I156" s="206"/>
      <c r="J156" s="118" t="s">
        <v>263</v>
      </c>
      <c r="K156" s="118">
        <v>1</v>
      </c>
      <c r="L156" s="118">
        <v>1</v>
      </c>
      <c r="M156" s="118"/>
      <c r="N156" s="106"/>
    </row>
    <row r="157" spans="1:14" ht="19.5" customHeight="1" x14ac:dyDescent="0.25">
      <c r="A157" s="118">
        <f t="shared" si="17"/>
        <v>5</v>
      </c>
      <c r="B157" s="193"/>
      <c r="C157" s="211"/>
      <c r="D157" s="118" t="s">
        <v>264</v>
      </c>
      <c r="E157" s="118">
        <v>1</v>
      </c>
      <c r="F157" s="118">
        <v>1</v>
      </c>
      <c r="G157" s="118"/>
      <c r="H157" s="118"/>
      <c r="I157" s="206"/>
      <c r="J157" s="118" t="s">
        <v>264</v>
      </c>
      <c r="K157" s="118">
        <v>1</v>
      </c>
      <c r="L157" s="118">
        <v>1</v>
      </c>
      <c r="M157" s="118"/>
      <c r="N157" s="106"/>
    </row>
    <row r="158" spans="1:14" ht="19.5" customHeight="1" x14ac:dyDescent="0.25">
      <c r="A158" s="118">
        <f t="shared" si="17"/>
        <v>6</v>
      </c>
      <c r="B158" s="193"/>
      <c r="C158" s="211"/>
      <c r="D158" s="118" t="s">
        <v>265</v>
      </c>
      <c r="E158" s="118">
        <v>1</v>
      </c>
      <c r="F158" s="118">
        <v>1</v>
      </c>
      <c r="G158" s="118"/>
      <c r="H158" s="118"/>
      <c r="I158" s="206"/>
      <c r="J158" s="118" t="s">
        <v>265</v>
      </c>
      <c r="K158" s="118">
        <v>1</v>
      </c>
      <c r="L158" s="118">
        <v>1</v>
      </c>
      <c r="M158" s="118"/>
      <c r="N158" s="106"/>
    </row>
    <row r="159" spans="1:14" ht="19.5" customHeight="1" x14ac:dyDescent="0.25">
      <c r="A159" s="118">
        <f t="shared" si="17"/>
        <v>7</v>
      </c>
      <c r="B159" s="193"/>
      <c r="C159" s="211"/>
      <c r="D159" s="118" t="s">
        <v>266</v>
      </c>
      <c r="E159" s="118">
        <v>1</v>
      </c>
      <c r="F159" s="118">
        <v>1</v>
      </c>
      <c r="G159" s="118"/>
      <c r="H159" s="118"/>
      <c r="I159" s="206"/>
      <c r="J159" s="118" t="s">
        <v>266</v>
      </c>
      <c r="K159" s="118">
        <v>1</v>
      </c>
      <c r="L159" s="118">
        <v>1</v>
      </c>
      <c r="M159" s="118"/>
      <c r="N159" s="106"/>
    </row>
    <row r="160" spans="1:14" ht="19.5" customHeight="1" x14ac:dyDescent="0.25">
      <c r="A160" s="118">
        <f t="shared" si="17"/>
        <v>8</v>
      </c>
      <c r="B160" s="193"/>
      <c r="C160" s="211"/>
      <c r="D160" s="118" t="s">
        <v>267</v>
      </c>
      <c r="E160" s="118">
        <v>1</v>
      </c>
      <c r="F160" s="118">
        <v>1</v>
      </c>
      <c r="G160" s="118"/>
      <c r="H160" s="118"/>
      <c r="I160" s="206"/>
      <c r="J160" s="118" t="s">
        <v>267</v>
      </c>
      <c r="K160" s="118">
        <v>1</v>
      </c>
      <c r="L160" s="118">
        <v>1</v>
      </c>
      <c r="M160" s="118"/>
      <c r="N160" s="106"/>
    </row>
    <row r="161" spans="1:14" ht="19.5" customHeight="1" x14ac:dyDescent="0.25">
      <c r="A161" s="118">
        <f t="shared" si="17"/>
        <v>9</v>
      </c>
      <c r="B161" s="193"/>
      <c r="C161" s="211"/>
      <c r="D161" s="118" t="s">
        <v>268</v>
      </c>
      <c r="E161" s="118">
        <v>1</v>
      </c>
      <c r="F161" s="118">
        <v>1</v>
      </c>
      <c r="G161" s="118"/>
      <c r="H161" s="118"/>
      <c r="I161" s="206"/>
      <c r="J161" s="118" t="s">
        <v>268</v>
      </c>
      <c r="K161" s="118">
        <v>1</v>
      </c>
      <c r="L161" s="118">
        <v>1</v>
      </c>
      <c r="M161" s="118"/>
      <c r="N161" s="106"/>
    </row>
    <row r="162" spans="1:14" ht="19.5" customHeight="1" x14ac:dyDescent="0.25">
      <c r="A162" s="118">
        <f t="shared" si="17"/>
        <v>10</v>
      </c>
      <c r="B162" s="193"/>
      <c r="C162" s="211"/>
      <c r="D162" s="118" t="s">
        <v>269</v>
      </c>
      <c r="E162" s="118">
        <v>1</v>
      </c>
      <c r="F162" s="118">
        <v>1</v>
      </c>
      <c r="G162" s="118"/>
      <c r="H162" s="118"/>
      <c r="I162" s="206"/>
      <c r="J162" s="118" t="s">
        <v>269</v>
      </c>
      <c r="K162" s="118">
        <v>1</v>
      </c>
      <c r="L162" s="118">
        <v>1</v>
      </c>
      <c r="M162" s="118"/>
      <c r="N162" s="106"/>
    </row>
    <row r="163" spans="1:14" ht="19.5" customHeight="1" x14ac:dyDescent="0.25">
      <c r="A163" s="118">
        <f t="shared" si="17"/>
        <v>11</v>
      </c>
      <c r="B163" s="193"/>
      <c r="C163" s="211"/>
      <c r="D163" s="118" t="s">
        <v>270</v>
      </c>
      <c r="E163" s="118">
        <v>1</v>
      </c>
      <c r="F163" s="118">
        <v>1</v>
      </c>
      <c r="G163" s="118"/>
      <c r="H163" s="118"/>
      <c r="I163" s="207"/>
      <c r="J163" s="118" t="s">
        <v>270</v>
      </c>
      <c r="K163" s="118">
        <v>1</v>
      </c>
      <c r="L163" s="118">
        <v>1</v>
      </c>
      <c r="M163" s="118"/>
      <c r="N163" s="106"/>
    </row>
    <row r="164" spans="1:14" ht="19.5" customHeight="1" x14ac:dyDescent="0.25">
      <c r="A164" s="118">
        <f t="shared" si="17"/>
        <v>12</v>
      </c>
      <c r="B164" s="193"/>
      <c r="C164" s="211" t="s">
        <v>271</v>
      </c>
      <c r="D164" s="118" t="s">
        <v>272</v>
      </c>
      <c r="E164" s="118">
        <v>1</v>
      </c>
      <c r="F164" s="118"/>
      <c r="G164" s="118">
        <v>1</v>
      </c>
      <c r="H164" s="118"/>
      <c r="I164" s="118" t="s">
        <v>271</v>
      </c>
      <c r="J164" s="118" t="s">
        <v>272</v>
      </c>
      <c r="K164" s="118">
        <v>1</v>
      </c>
      <c r="L164" s="118"/>
      <c r="M164" s="118">
        <v>1</v>
      </c>
      <c r="N164" s="106"/>
    </row>
    <row r="165" spans="1:14" ht="19.5" customHeight="1" x14ac:dyDescent="0.25">
      <c r="A165" s="118">
        <f t="shared" si="17"/>
        <v>13</v>
      </c>
      <c r="B165" s="194"/>
      <c r="C165" s="211"/>
      <c r="D165" s="118" t="s">
        <v>273</v>
      </c>
      <c r="E165" s="118">
        <v>1</v>
      </c>
      <c r="F165" s="118"/>
      <c r="G165" s="118">
        <v>1</v>
      </c>
      <c r="H165" s="118"/>
      <c r="I165" s="118"/>
      <c r="J165" s="28"/>
      <c r="K165" s="106"/>
      <c r="L165" s="106"/>
      <c r="M165" s="106"/>
      <c r="N165" s="106"/>
    </row>
    <row r="166" spans="1:14" ht="19.5" customHeight="1" x14ac:dyDescent="0.25">
      <c r="A166" s="190" t="s">
        <v>67</v>
      </c>
      <c r="B166" s="191"/>
      <c r="C166" s="153">
        <v>4</v>
      </c>
      <c r="D166" s="153">
        <f>+E166</f>
        <v>13</v>
      </c>
      <c r="E166" s="122">
        <f>SUM(E153:E165)</f>
        <v>13</v>
      </c>
      <c r="F166" s="122">
        <f>SUM(F153:F165)</f>
        <v>11</v>
      </c>
      <c r="G166" s="122">
        <f>SUM(G153:G165)</f>
        <v>2</v>
      </c>
      <c r="H166" s="122"/>
      <c r="I166" s="153">
        <v>3</v>
      </c>
      <c r="J166" s="153">
        <v>12</v>
      </c>
      <c r="K166" s="122">
        <f>SUM(K153:K165)</f>
        <v>12</v>
      </c>
      <c r="L166" s="122">
        <f>SUM(L153:L165)</f>
        <v>11</v>
      </c>
      <c r="M166" s="122">
        <f>SUM(M153:M165)</f>
        <v>1</v>
      </c>
      <c r="N166" s="106"/>
    </row>
    <row r="167" spans="1:14" ht="19.5" customHeight="1" x14ac:dyDescent="0.25">
      <c r="A167" s="118">
        <v>1</v>
      </c>
      <c r="B167" s="192" t="s">
        <v>45</v>
      </c>
      <c r="C167" s="211" t="s">
        <v>274</v>
      </c>
      <c r="D167" s="118" t="s">
        <v>275</v>
      </c>
      <c r="E167" s="118">
        <f>+F167+G167</f>
        <v>1</v>
      </c>
      <c r="F167" s="29">
        <v>1</v>
      </c>
      <c r="G167" s="118"/>
      <c r="H167" s="118"/>
      <c r="I167" s="211" t="s">
        <v>274</v>
      </c>
      <c r="J167" s="118" t="s">
        <v>275</v>
      </c>
      <c r="K167" s="118">
        <f>+L167+M167</f>
        <v>1</v>
      </c>
      <c r="L167" s="29">
        <v>1</v>
      </c>
      <c r="M167" s="118"/>
      <c r="N167" s="106"/>
    </row>
    <row r="168" spans="1:14" ht="19.5" customHeight="1" x14ac:dyDescent="0.25">
      <c r="A168" s="118">
        <f>+A167+1</f>
        <v>2</v>
      </c>
      <c r="B168" s="193"/>
      <c r="C168" s="211"/>
      <c r="D168" s="118" t="s">
        <v>276</v>
      </c>
      <c r="E168" s="118">
        <f>+F168+G168</f>
        <v>1</v>
      </c>
      <c r="F168" s="29">
        <v>1</v>
      </c>
      <c r="G168" s="118"/>
      <c r="H168" s="118"/>
      <c r="I168" s="211"/>
      <c r="J168" s="118" t="s">
        <v>276</v>
      </c>
      <c r="K168" s="118">
        <f>+L168+M168</f>
        <v>1</v>
      </c>
      <c r="L168" s="29">
        <v>1</v>
      </c>
      <c r="M168" s="118"/>
      <c r="N168" s="106"/>
    </row>
    <row r="169" spans="1:14" ht="19.5" customHeight="1" x14ac:dyDescent="0.25">
      <c r="A169" s="118">
        <f t="shared" ref="A169:A180" si="18">+A168+1</f>
        <v>3</v>
      </c>
      <c r="B169" s="193"/>
      <c r="C169" s="211"/>
      <c r="D169" s="118" t="s">
        <v>277</v>
      </c>
      <c r="E169" s="118">
        <f>+F169+G169</f>
        <v>1</v>
      </c>
      <c r="F169" s="29">
        <v>1</v>
      </c>
      <c r="G169" s="118"/>
      <c r="H169" s="118"/>
      <c r="I169" s="211"/>
      <c r="J169" s="118" t="s">
        <v>277</v>
      </c>
      <c r="K169" s="118">
        <f>+L169+M169</f>
        <v>1</v>
      </c>
      <c r="L169" s="29">
        <v>1</v>
      </c>
      <c r="M169" s="118"/>
      <c r="N169" s="106"/>
    </row>
    <row r="170" spans="1:14" ht="19.5" customHeight="1" x14ac:dyDescent="0.25">
      <c r="A170" s="118">
        <f t="shared" si="18"/>
        <v>4</v>
      </c>
      <c r="B170" s="193"/>
      <c r="C170" s="205" t="s">
        <v>278</v>
      </c>
      <c r="D170" s="118" t="s">
        <v>279</v>
      </c>
      <c r="E170" s="118">
        <f>+F170+G170</f>
        <v>1</v>
      </c>
      <c r="F170" s="29">
        <v>1</v>
      </c>
      <c r="G170" s="118"/>
      <c r="H170" s="118"/>
      <c r="I170" s="205" t="s">
        <v>278</v>
      </c>
      <c r="J170" s="118" t="s">
        <v>279</v>
      </c>
      <c r="K170" s="118">
        <f>+L170+M170</f>
        <v>1</v>
      </c>
      <c r="L170" s="29">
        <v>1</v>
      </c>
      <c r="M170" s="118"/>
      <c r="N170" s="106"/>
    </row>
    <row r="171" spans="1:14" ht="19.5" customHeight="1" x14ac:dyDescent="0.25">
      <c r="A171" s="118">
        <f t="shared" si="18"/>
        <v>5</v>
      </c>
      <c r="B171" s="193"/>
      <c r="C171" s="206"/>
      <c r="D171" s="118" t="s">
        <v>280</v>
      </c>
      <c r="E171" s="118">
        <f t="shared" ref="E171:E180" si="19">+F171+G171</f>
        <v>1</v>
      </c>
      <c r="F171" s="29">
        <v>1</v>
      </c>
      <c r="G171" s="118"/>
      <c r="H171" s="118"/>
      <c r="I171" s="206"/>
      <c r="J171" s="118" t="s">
        <v>280</v>
      </c>
      <c r="K171" s="118">
        <f t="shared" ref="K171:K180" si="20">+L171+M171</f>
        <v>1</v>
      </c>
      <c r="L171" s="29">
        <v>1</v>
      </c>
      <c r="M171" s="118"/>
      <c r="N171" s="106"/>
    </row>
    <row r="172" spans="1:14" ht="19.5" customHeight="1" x14ac:dyDescent="0.25">
      <c r="A172" s="118">
        <f t="shared" si="18"/>
        <v>6</v>
      </c>
      <c r="B172" s="193"/>
      <c r="C172" s="206"/>
      <c r="D172" s="118" t="s">
        <v>281</v>
      </c>
      <c r="E172" s="118">
        <f t="shared" si="19"/>
        <v>1</v>
      </c>
      <c r="F172" s="29">
        <v>1</v>
      </c>
      <c r="G172" s="118"/>
      <c r="H172" s="118"/>
      <c r="I172" s="206"/>
      <c r="J172" s="118" t="s">
        <v>281</v>
      </c>
      <c r="K172" s="118">
        <f t="shared" si="20"/>
        <v>1</v>
      </c>
      <c r="L172" s="29">
        <v>1</v>
      </c>
      <c r="M172" s="118"/>
      <c r="N172" s="106"/>
    </row>
    <row r="173" spans="1:14" ht="19.5" customHeight="1" x14ac:dyDescent="0.25">
      <c r="A173" s="118">
        <f t="shared" si="18"/>
        <v>7</v>
      </c>
      <c r="B173" s="193"/>
      <c r="C173" s="206"/>
      <c r="D173" s="118" t="s">
        <v>282</v>
      </c>
      <c r="E173" s="118">
        <f t="shared" si="19"/>
        <v>1</v>
      </c>
      <c r="F173" s="29">
        <v>1</v>
      </c>
      <c r="G173" s="118"/>
      <c r="H173" s="118"/>
      <c r="I173" s="206"/>
      <c r="J173" s="118" t="s">
        <v>282</v>
      </c>
      <c r="K173" s="118">
        <f t="shared" si="20"/>
        <v>1</v>
      </c>
      <c r="L173" s="29">
        <v>1</v>
      </c>
      <c r="M173" s="118"/>
      <c r="N173" s="106"/>
    </row>
    <row r="174" spans="1:14" ht="19.5" customHeight="1" x14ac:dyDescent="0.25">
      <c r="A174" s="118">
        <f t="shared" si="18"/>
        <v>8</v>
      </c>
      <c r="B174" s="193"/>
      <c r="C174" s="206"/>
      <c r="D174" s="118" t="s">
        <v>283</v>
      </c>
      <c r="E174" s="118">
        <f t="shared" si="19"/>
        <v>1</v>
      </c>
      <c r="F174" s="29">
        <v>1</v>
      </c>
      <c r="G174" s="118"/>
      <c r="H174" s="118"/>
      <c r="I174" s="206"/>
      <c r="J174" s="118" t="s">
        <v>283</v>
      </c>
      <c r="K174" s="118">
        <f t="shared" si="20"/>
        <v>1</v>
      </c>
      <c r="L174" s="29">
        <v>1</v>
      </c>
      <c r="M174" s="118"/>
      <c r="N174" s="106"/>
    </row>
    <row r="175" spans="1:14" ht="19.5" customHeight="1" x14ac:dyDescent="0.25">
      <c r="A175" s="118">
        <f t="shared" si="18"/>
        <v>9</v>
      </c>
      <c r="B175" s="193"/>
      <c r="C175" s="206"/>
      <c r="D175" s="118" t="s">
        <v>284</v>
      </c>
      <c r="E175" s="118">
        <f t="shared" si="19"/>
        <v>1</v>
      </c>
      <c r="F175" s="29">
        <v>1</v>
      </c>
      <c r="G175" s="118"/>
      <c r="H175" s="118"/>
      <c r="I175" s="206"/>
      <c r="J175" s="118" t="s">
        <v>284</v>
      </c>
      <c r="K175" s="118">
        <f t="shared" si="20"/>
        <v>1</v>
      </c>
      <c r="L175" s="29">
        <v>1</v>
      </c>
      <c r="M175" s="118"/>
      <c r="N175" s="106"/>
    </row>
    <row r="176" spans="1:14" ht="19.5" customHeight="1" x14ac:dyDescent="0.25">
      <c r="A176" s="118">
        <f t="shared" si="18"/>
        <v>10</v>
      </c>
      <c r="B176" s="193"/>
      <c r="C176" s="206"/>
      <c r="D176" s="118" t="s">
        <v>285</v>
      </c>
      <c r="E176" s="118">
        <f t="shared" si="19"/>
        <v>1</v>
      </c>
      <c r="F176" s="29">
        <v>1</v>
      </c>
      <c r="G176" s="118"/>
      <c r="H176" s="118"/>
      <c r="I176" s="206"/>
      <c r="J176" s="118" t="s">
        <v>285</v>
      </c>
      <c r="K176" s="118">
        <f t="shared" si="20"/>
        <v>1</v>
      </c>
      <c r="L176" s="29">
        <v>1</v>
      </c>
      <c r="M176" s="118"/>
      <c r="N176" s="106"/>
    </row>
    <row r="177" spans="1:14" ht="19.5" customHeight="1" x14ac:dyDescent="0.25">
      <c r="A177" s="118">
        <f t="shared" si="18"/>
        <v>11</v>
      </c>
      <c r="B177" s="193"/>
      <c r="C177" s="206"/>
      <c r="D177" s="118" t="s">
        <v>286</v>
      </c>
      <c r="E177" s="118">
        <f t="shared" si="19"/>
        <v>1</v>
      </c>
      <c r="F177" s="29">
        <v>1</v>
      </c>
      <c r="G177" s="118"/>
      <c r="H177" s="118"/>
      <c r="I177" s="206"/>
      <c r="J177" s="118" t="s">
        <v>286</v>
      </c>
      <c r="K177" s="118">
        <f t="shared" si="20"/>
        <v>1</v>
      </c>
      <c r="L177" s="29">
        <v>1</v>
      </c>
      <c r="M177" s="118"/>
      <c r="N177" s="106"/>
    </row>
    <row r="178" spans="1:14" ht="19.5" customHeight="1" x14ac:dyDescent="0.25">
      <c r="A178" s="118">
        <f t="shared" si="18"/>
        <v>12</v>
      </c>
      <c r="B178" s="193"/>
      <c r="C178" s="206"/>
      <c r="D178" s="118" t="s">
        <v>287</v>
      </c>
      <c r="E178" s="118">
        <f t="shared" si="19"/>
        <v>1</v>
      </c>
      <c r="F178" s="29">
        <v>1</v>
      </c>
      <c r="G178" s="118"/>
      <c r="H178" s="118"/>
      <c r="I178" s="206"/>
      <c r="J178" s="118" t="s">
        <v>287</v>
      </c>
      <c r="K178" s="118">
        <f t="shared" si="20"/>
        <v>1</v>
      </c>
      <c r="L178" s="29">
        <v>1</v>
      </c>
      <c r="M178" s="118"/>
      <c r="N178" s="106"/>
    </row>
    <row r="179" spans="1:14" ht="19.5" customHeight="1" x14ac:dyDescent="0.25">
      <c r="A179" s="118">
        <f t="shared" si="18"/>
        <v>13</v>
      </c>
      <c r="B179" s="193"/>
      <c r="C179" s="206"/>
      <c r="D179" s="118" t="s">
        <v>288</v>
      </c>
      <c r="E179" s="118">
        <f t="shared" si="19"/>
        <v>1</v>
      </c>
      <c r="F179" s="29">
        <v>1</v>
      </c>
      <c r="G179" s="118"/>
      <c r="H179" s="118"/>
      <c r="I179" s="206"/>
      <c r="J179" s="118" t="s">
        <v>288</v>
      </c>
      <c r="K179" s="118">
        <f t="shared" si="20"/>
        <v>1</v>
      </c>
      <c r="L179" s="29">
        <v>1</v>
      </c>
      <c r="M179" s="118"/>
      <c r="N179" s="106"/>
    </row>
    <row r="180" spans="1:14" ht="19.5" customHeight="1" x14ac:dyDescent="0.25">
      <c r="A180" s="118">
        <f t="shared" si="18"/>
        <v>14</v>
      </c>
      <c r="B180" s="194"/>
      <c r="C180" s="207"/>
      <c r="D180" s="118" t="s">
        <v>289</v>
      </c>
      <c r="E180" s="118">
        <f t="shared" si="19"/>
        <v>1</v>
      </c>
      <c r="F180" s="29">
        <v>1</v>
      </c>
      <c r="G180" s="118"/>
      <c r="H180" s="118"/>
      <c r="I180" s="207"/>
      <c r="J180" s="118" t="s">
        <v>289</v>
      </c>
      <c r="K180" s="118">
        <f t="shared" si="20"/>
        <v>1</v>
      </c>
      <c r="L180" s="29">
        <v>1</v>
      </c>
      <c r="M180" s="118"/>
      <c r="N180" s="106"/>
    </row>
    <row r="181" spans="1:14" ht="19.5" customHeight="1" x14ac:dyDescent="0.25">
      <c r="A181" s="190" t="s">
        <v>67</v>
      </c>
      <c r="B181" s="191"/>
      <c r="C181" s="153">
        <v>2</v>
      </c>
      <c r="D181" s="21">
        <f>+E181</f>
        <v>14</v>
      </c>
      <c r="E181" s="122">
        <f>SUM(E167:E180)</f>
        <v>14</v>
      </c>
      <c r="F181" s="122">
        <f>SUM(F167:F180)</f>
        <v>14</v>
      </c>
      <c r="G181" s="122"/>
      <c r="H181" s="122"/>
      <c r="I181" s="153">
        <v>2</v>
      </c>
      <c r="J181" s="153">
        <v>14</v>
      </c>
      <c r="K181" s="122">
        <f>SUM(K167:K180)</f>
        <v>14</v>
      </c>
      <c r="L181" s="122">
        <f>SUM(L167:L180)</f>
        <v>14</v>
      </c>
      <c r="M181" s="122">
        <f>SUM(M167:M180)</f>
        <v>0</v>
      </c>
      <c r="N181" s="106"/>
    </row>
    <row r="182" spans="1:14" ht="19.5" customHeight="1" x14ac:dyDescent="0.25">
      <c r="A182" s="118">
        <v>1</v>
      </c>
      <c r="B182" s="217" t="s">
        <v>46</v>
      </c>
      <c r="C182" s="211" t="s">
        <v>290</v>
      </c>
      <c r="D182" s="118" t="s">
        <v>291</v>
      </c>
      <c r="E182" s="118">
        <v>1</v>
      </c>
      <c r="F182" s="118">
        <v>1</v>
      </c>
      <c r="G182" s="118"/>
      <c r="H182" s="118"/>
      <c r="I182" s="118"/>
      <c r="J182" s="28"/>
      <c r="K182" s="106"/>
      <c r="L182" s="106"/>
      <c r="M182" s="106"/>
      <c r="N182" s="106"/>
    </row>
    <row r="183" spans="1:14" ht="19.5" customHeight="1" x14ac:dyDescent="0.25">
      <c r="A183" s="118">
        <f>A182+1</f>
        <v>2</v>
      </c>
      <c r="B183" s="217"/>
      <c r="C183" s="211"/>
      <c r="D183" s="118" t="s">
        <v>292</v>
      </c>
      <c r="E183" s="118">
        <v>1</v>
      </c>
      <c r="F183" s="118">
        <v>1</v>
      </c>
      <c r="G183" s="118"/>
      <c r="H183" s="118"/>
      <c r="I183" s="118"/>
      <c r="J183" s="28"/>
      <c r="K183" s="106"/>
      <c r="L183" s="106"/>
      <c r="M183" s="106"/>
      <c r="N183" s="106"/>
    </row>
    <row r="184" spans="1:14" ht="19.5" customHeight="1" x14ac:dyDescent="0.25">
      <c r="A184" s="118">
        <f>A183+1</f>
        <v>3</v>
      </c>
      <c r="B184" s="217"/>
      <c r="C184" s="211"/>
      <c r="D184" s="118" t="s">
        <v>293</v>
      </c>
      <c r="E184" s="118">
        <v>1</v>
      </c>
      <c r="F184" s="118">
        <v>1</v>
      </c>
      <c r="G184" s="118"/>
      <c r="H184" s="118"/>
      <c r="I184" s="118"/>
      <c r="J184" s="28"/>
      <c r="K184" s="106"/>
      <c r="L184" s="106"/>
      <c r="M184" s="106"/>
      <c r="N184" s="106"/>
    </row>
    <row r="185" spans="1:14" ht="19.5" customHeight="1" x14ac:dyDescent="0.25">
      <c r="A185" s="118">
        <f>A184+1</f>
        <v>4</v>
      </c>
      <c r="B185" s="217"/>
      <c r="C185" s="211"/>
      <c r="D185" s="118" t="s">
        <v>294</v>
      </c>
      <c r="E185" s="118">
        <v>1</v>
      </c>
      <c r="F185" s="118">
        <v>1</v>
      </c>
      <c r="G185" s="118"/>
      <c r="H185" s="118"/>
      <c r="I185" s="118"/>
      <c r="J185" s="28"/>
      <c r="K185" s="106"/>
      <c r="L185" s="106"/>
      <c r="M185" s="106"/>
      <c r="N185" s="106"/>
    </row>
    <row r="186" spans="1:14" ht="19.5" customHeight="1" x14ac:dyDescent="0.25">
      <c r="A186" s="190" t="s">
        <v>67</v>
      </c>
      <c r="B186" s="191"/>
      <c r="C186" s="153">
        <v>1</v>
      </c>
      <c r="D186" s="153">
        <f>+E186</f>
        <v>4</v>
      </c>
      <c r="E186" s="122">
        <f>SUM(E182:E185)</f>
        <v>4</v>
      </c>
      <c r="F186" s="122">
        <f>SUM(F182:F185)</f>
        <v>4</v>
      </c>
      <c r="G186" s="122"/>
      <c r="H186" s="122"/>
      <c r="I186" s="153"/>
      <c r="J186" s="153"/>
      <c r="K186" s="106"/>
      <c r="L186" s="106"/>
      <c r="M186" s="106"/>
      <c r="N186" s="106"/>
    </row>
    <row r="187" spans="1:14" ht="19.5" customHeight="1" x14ac:dyDescent="0.25">
      <c r="A187" s="190" t="s">
        <v>67</v>
      </c>
      <c r="B187" s="191"/>
      <c r="C187" s="153">
        <v>57</v>
      </c>
      <c r="D187" s="153">
        <f>+D186+D181+D166+D152+D128+D122+D112+D106+D83+D67+D55+D34+D19</f>
        <v>166</v>
      </c>
      <c r="E187" s="26">
        <f>+E186+E181+E166+E152+E122+E112+E106+E83+E67+E55+E34+E19+E128</f>
        <v>166</v>
      </c>
      <c r="F187" s="26">
        <f>+F186+F181+F166+F152+F122+F112+F106+F83+F67+F55+F34+F19+F128</f>
        <v>149</v>
      </c>
      <c r="G187" s="26">
        <f>+G186+G181+G166+G152+G122+G112+G106+G83+G67+G55+G34+G19+G128</f>
        <v>17</v>
      </c>
      <c r="H187" s="26">
        <f t="shared" ref="H187:J187" si="21">+H186+H181+H166+H152+H122+H112+H106+H83+H67+H55+H34+H19+H128</f>
        <v>0</v>
      </c>
      <c r="I187" s="26">
        <v>49</v>
      </c>
      <c r="J187" s="26">
        <f t="shared" si="21"/>
        <v>142</v>
      </c>
      <c r="K187" s="26">
        <f>+K186+K181+K166+K152+K122+K112+K106+K83+K67+K55+K34+K19+K128</f>
        <v>142</v>
      </c>
      <c r="L187" s="26">
        <f>+L186+L181+L166+L152+L122+L112+L106+L83+L67+L55+L34+L19+L128</f>
        <v>137</v>
      </c>
      <c r="M187" s="26">
        <f>+M186+M181+M166+M152+M122+M112+M106+M83+M67+M55+M34+M19+M128</f>
        <v>5</v>
      </c>
      <c r="N187" s="106"/>
    </row>
    <row r="189" spans="1:14" ht="20.25" x14ac:dyDescent="0.25">
      <c r="A189" s="165" t="s">
        <v>2171</v>
      </c>
      <c r="B189" s="165"/>
      <c r="C189" s="165"/>
      <c r="D189" s="165"/>
      <c r="E189" s="165"/>
      <c r="F189" s="165"/>
      <c r="G189" s="165"/>
      <c r="H189" s="165"/>
      <c r="I189" s="165"/>
      <c r="J189" s="165"/>
      <c r="K189" s="165"/>
      <c r="L189" s="165"/>
      <c r="M189" s="165"/>
      <c r="N189" s="165"/>
    </row>
    <row r="190" spans="1:14" ht="19.5" customHeight="1" x14ac:dyDescent="0.25">
      <c r="A190" s="209" t="s">
        <v>0</v>
      </c>
      <c r="B190" s="209" t="s">
        <v>1</v>
      </c>
      <c r="C190" s="187" t="s">
        <v>2167</v>
      </c>
      <c r="D190" s="187"/>
      <c r="E190" s="187"/>
      <c r="F190" s="187"/>
      <c r="G190" s="187"/>
      <c r="H190" s="187"/>
      <c r="I190" s="187" t="s">
        <v>47</v>
      </c>
      <c r="J190" s="187"/>
      <c r="K190" s="187"/>
      <c r="L190" s="187"/>
      <c r="M190" s="187"/>
      <c r="N190" s="187"/>
    </row>
    <row r="191" spans="1:14" ht="24.75" customHeight="1" x14ac:dyDescent="0.25">
      <c r="A191" s="214"/>
      <c r="B191" s="214"/>
      <c r="C191" s="187" t="s">
        <v>48</v>
      </c>
      <c r="D191" s="187" t="s">
        <v>2168</v>
      </c>
      <c r="E191" s="209" t="s">
        <v>2</v>
      </c>
      <c r="F191" s="202" t="s">
        <v>27</v>
      </c>
      <c r="G191" s="204"/>
      <c r="H191" s="209" t="s">
        <v>1727</v>
      </c>
      <c r="I191" s="187" t="s">
        <v>48</v>
      </c>
      <c r="J191" s="187" t="s">
        <v>2168</v>
      </c>
      <c r="K191" s="209" t="s">
        <v>2</v>
      </c>
      <c r="L191" s="202" t="s">
        <v>27</v>
      </c>
      <c r="M191" s="204"/>
      <c r="N191" s="187" t="s">
        <v>1727</v>
      </c>
    </row>
    <row r="192" spans="1:14" ht="80.25" customHeight="1" x14ac:dyDescent="0.25">
      <c r="A192" s="210"/>
      <c r="B192" s="210"/>
      <c r="C192" s="187"/>
      <c r="D192" s="187"/>
      <c r="E192" s="210"/>
      <c r="F192" s="116" t="s">
        <v>826</v>
      </c>
      <c r="G192" s="116" t="s">
        <v>827</v>
      </c>
      <c r="H192" s="210"/>
      <c r="I192" s="187"/>
      <c r="J192" s="187"/>
      <c r="K192" s="210"/>
      <c r="L192" s="116" t="s">
        <v>826</v>
      </c>
      <c r="M192" s="116" t="s">
        <v>827</v>
      </c>
      <c r="N192" s="187"/>
    </row>
    <row r="193" spans="1:14" ht="19.5" customHeight="1" x14ac:dyDescent="0.25">
      <c r="A193" s="188">
        <v>1</v>
      </c>
      <c r="B193" s="198" t="s">
        <v>1872</v>
      </c>
      <c r="C193" s="30" t="s">
        <v>1880</v>
      </c>
      <c r="D193" s="106" t="s">
        <v>1881</v>
      </c>
      <c r="E193" s="106">
        <f>+F193+G193</f>
        <v>1</v>
      </c>
      <c r="F193" s="106"/>
      <c r="G193" s="106">
        <v>1</v>
      </c>
      <c r="H193" s="106"/>
      <c r="I193" s="30" t="s">
        <v>1880</v>
      </c>
      <c r="J193" s="106" t="s">
        <v>1881</v>
      </c>
      <c r="K193" s="106">
        <f>+L193+M193</f>
        <v>1</v>
      </c>
      <c r="L193" s="106"/>
      <c r="M193" s="106">
        <v>1</v>
      </c>
      <c r="N193" s="106"/>
    </row>
    <row r="194" spans="1:14" ht="19.5" customHeight="1" x14ac:dyDescent="0.25">
      <c r="A194" s="199"/>
      <c r="B194" s="198"/>
      <c r="C194" s="30" t="s">
        <v>1880</v>
      </c>
      <c r="D194" s="106" t="s">
        <v>1882</v>
      </c>
      <c r="E194" s="106">
        <f t="shared" ref="E194:E244" si="22">+F194+G194</f>
        <v>1</v>
      </c>
      <c r="F194" s="106"/>
      <c r="G194" s="106">
        <v>1</v>
      </c>
      <c r="H194" s="106"/>
      <c r="I194" s="30" t="s">
        <v>1880</v>
      </c>
      <c r="J194" s="106" t="s">
        <v>1882</v>
      </c>
      <c r="K194" s="106">
        <f t="shared" ref="K194:K195" si="23">+L194+M194</f>
        <v>1</v>
      </c>
      <c r="L194" s="106"/>
      <c r="M194" s="106">
        <v>1</v>
      </c>
      <c r="N194" s="106"/>
    </row>
    <row r="195" spans="1:14" ht="19.5" customHeight="1" x14ac:dyDescent="0.25">
      <c r="A195" s="189"/>
      <c r="B195" s="198"/>
      <c r="C195" s="106" t="s">
        <v>1090</v>
      </c>
      <c r="D195" s="106" t="s">
        <v>1883</v>
      </c>
      <c r="E195" s="106">
        <f t="shared" si="22"/>
        <v>1</v>
      </c>
      <c r="F195" s="106"/>
      <c r="G195" s="106">
        <v>1</v>
      </c>
      <c r="H195" s="106"/>
      <c r="I195" s="106" t="s">
        <v>1090</v>
      </c>
      <c r="J195" s="106" t="s">
        <v>1883</v>
      </c>
      <c r="K195" s="106">
        <f t="shared" si="23"/>
        <v>1</v>
      </c>
      <c r="L195" s="106"/>
      <c r="M195" s="106">
        <v>1</v>
      </c>
      <c r="N195" s="106"/>
    </row>
    <row r="196" spans="1:14" ht="19.5" customHeight="1" x14ac:dyDescent="0.25">
      <c r="A196" s="202" t="s">
        <v>639</v>
      </c>
      <c r="B196" s="204"/>
      <c r="C196" s="116">
        <v>2</v>
      </c>
      <c r="D196" s="116">
        <v>3</v>
      </c>
      <c r="E196" s="116">
        <f>SUM(E193:E195)</f>
        <v>3</v>
      </c>
      <c r="F196" s="116">
        <f t="shared" ref="F196:M196" si="24">SUM(F193:F195)</f>
        <v>0</v>
      </c>
      <c r="G196" s="116">
        <v>3</v>
      </c>
      <c r="H196" s="116"/>
      <c r="I196" s="116">
        <v>2</v>
      </c>
      <c r="J196" s="116">
        <v>3</v>
      </c>
      <c r="K196" s="116">
        <f t="shared" si="24"/>
        <v>3</v>
      </c>
      <c r="L196" s="116">
        <f t="shared" si="24"/>
        <v>0</v>
      </c>
      <c r="M196" s="116">
        <f t="shared" si="24"/>
        <v>3</v>
      </c>
      <c r="N196" s="106"/>
    </row>
    <row r="197" spans="1:14" ht="19.5" customHeight="1" x14ac:dyDescent="0.25">
      <c r="A197" s="188">
        <v>2</v>
      </c>
      <c r="B197" s="188" t="s">
        <v>1873</v>
      </c>
      <c r="C197" s="121" t="s">
        <v>1884</v>
      </c>
      <c r="D197" s="106" t="s">
        <v>1885</v>
      </c>
      <c r="E197" s="106">
        <f t="shared" si="22"/>
        <v>1</v>
      </c>
      <c r="F197" s="106"/>
      <c r="G197" s="106">
        <v>1</v>
      </c>
      <c r="H197" s="106"/>
      <c r="I197" s="121" t="s">
        <v>1884</v>
      </c>
      <c r="J197" s="106" t="s">
        <v>1885</v>
      </c>
      <c r="K197" s="106">
        <f t="shared" ref="K197" si="25">+L197+M197</f>
        <v>1</v>
      </c>
      <c r="L197" s="106"/>
      <c r="M197" s="106">
        <v>1</v>
      </c>
      <c r="N197" s="106"/>
    </row>
    <row r="198" spans="1:14" ht="19.5" customHeight="1" x14ac:dyDescent="0.25">
      <c r="A198" s="199"/>
      <c r="B198" s="199"/>
      <c r="C198" s="121" t="s">
        <v>1886</v>
      </c>
      <c r="D198" s="121" t="s">
        <v>1887</v>
      </c>
      <c r="E198" s="106">
        <f t="shared" si="22"/>
        <v>1</v>
      </c>
      <c r="F198" s="106"/>
      <c r="G198" s="106">
        <v>1</v>
      </c>
      <c r="H198" s="106"/>
      <c r="I198" s="121"/>
      <c r="J198" s="121"/>
      <c r="K198" s="106"/>
      <c r="L198" s="106"/>
      <c r="M198" s="106"/>
      <c r="N198" s="106"/>
    </row>
    <row r="199" spans="1:14" ht="19.5" customHeight="1" x14ac:dyDescent="0.25">
      <c r="A199" s="199"/>
      <c r="B199" s="199"/>
      <c r="C199" s="121" t="s">
        <v>1843</v>
      </c>
      <c r="D199" s="121" t="s">
        <v>1888</v>
      </c>
      <c r="E199" s="106">
        <f t="shared" si="22"/>
        <v>1</v>
      </c>
      <c r="F199" s="106"/>
      <c r="G199" s="106">
        <v>1</v>
      </c>
      <c r="H199" s="106"/>
      <c r="I199" s="121"/>
      <c r="J199" s="121"/>
      <c r="K199" s="106"/>
      <c r="L199" s="106"/>
      <c r="M199" s="106"/>
      <c r="N199" s="106"/>
    </row>
    <row r="200" spans="1:14" ht="19.5" customHeight="1" x14ac:dyDescent="0.25">
      <c r="A200" s="199"/>
      <c r="B200" s="199"/>
      <c r="C200" s="106" t="s">
        <v>1889</v>
      </c>
      <c r="D200" s="106" t="s">
        <v>1890</v>
      </c>
      <c r="E200" s="106">
        <f t="shared" si="22"/>
        <v>1</v>
      </c>
      <c r="F200" s="106"/>
      <c r="G200" s="106">
        <v>1</v>
      </c>
      <c r="H200" s="106"/>
      <c r="I200" s="106"/>
      <c r="J200" s="106"/>
      <c r="K200" s="106"/>
      <c r="L200" s="106"/>
      <c r="M200" s="106"/>
      <c r="N200" s="106"/>
    </row>
    <row r="201" spans="1:14" ht="19.5" customHeight="1" x14ac:dyDescent="0.25">
      <c r="A201" s="189"/>
      <c r="B201" s="189"/>
      <c r="C201" s="106" t="s">
        <v>790</v>
      </c>
      <c r="D201" s="106" t="s">
        <v>1891</v>
      </c>
      <c r="E201" s="106">
        <f t="shared" si="22"/>
        <v>1</v>
      </c>
      <c r="F201" s="106"/>
      <c r="G201" s="106">
        <v>1</v>
      </c>
      <c r="H201" s="106"/>
      <c r="I201" s="106"/>
      <c r="J201" s="106"/>
      <c r="K201" s="106"/>
      <c r="L201" s="106"/>
      <c r="M201" s="106"/>
      <c r="N201" s="106"/>
    </row>
    <row r="202" spans="1:14" ht="19.5" customHeight="1" x14ac:dyDescent="0.25">
      <c r="A202" s="202" t="s">
        <v>639</v>
      </c>
      <c r="B202" s="204"/>
      <c r="C202" s="116">
        <v>5</v>
      </c>
      <c r="D202" s="116">
        <v>5</v>
      </c>
      <c r="E202" s="116">
        <f>SUM(E197:E201)</f>
        <v>5</v>
      </c>
      <c r="F202" s="116">
        <f t="shared" ref="F202:M202" si="26">SUM(F197:F201)</f>
        <v>0</v>
      </c>
      <c r="G202" s="116">
        <v>5</v>
      </c>
      <c r="H202" s="116"/>
      <c r="I202" s="116">
        <v>1</v>
      </c>
      <c r="J202" s="116">
        <v>1</v>
      </c>
      <c r="K202" s="116">
        <f t="shared" si="26"/>
        <v>1</v>
      </c>
      <c r="L202" s="116">
        <f t="shared" si="26"/>
        <v>0</v>
      </c>
      <c r="M202" s="116">
        <f t="shared" si="26"/>
        <v>1</v>
      </c>
      <c r="N202" s="106"/>
    </row>
    <row r="203" spans="1:14" ht="19.5" customHeight="1" x14ac:dyDescent="0.25">
      <c r="A203" s="188">
        <v>3</v>
      </c>
      <c r="B203" s="188" t="s">
        <v>616</v>
      </c>
      <c r="C203" s="106" t="s">
        <v>682</v>
      </c>
      <c r="D203" s="106" t="s">
        <v>1892</v>
      </c>
      <c r="E203" s="106">
        <v>1</v>
      </c>
      <c r="F203" s="106"/>
      <c r="G203" s="106">
        <v>1</v>
      </c>
      <c r="H203" s="106"/>
      <c r="I203" s="106" t="s">
        <v>682</v>
      </c>
      <c r="J203" s="106" t="s">
        <v>1892</v>
      </c>
      <c r="K203" s="106">
        <f>+L203+M203</f>
        <v>1</v>
      </c>
      <c r="L203" s="106"/>
      <c r="M203" s="106">
        <v>1</v>
      </c>
      <c r="N203" s="106"/>
    </row>
    <row r="204" spans="1:14" ht="19.5" customHeight="1" x14ac:dyDescent="0.25">
      <c r="A204" s="199"/>
      <c r="B204" s="199"/>
      <c r="C204" s="106" t="s">
        <v>1893</v>
      </c>
      <c r="D204" s="106" t="s">
        <v>1894</v>
      </c>
      <c r="E204" s="106">
        <v>1</v>
      </c>
      <c r="F204" s="106"/>
      <c r="G204" s="106">
        <v>1</v>
      </c>
      <c r="H204" s="106"/>
      <c r="I204" s="106" t="s">
        <v>1893</v>
      </c>
      <c r="J204" s="106" t="s">
        <v>1894</v>
      </c>
      <c r="K204" s="106">
        <f>+L204+M204</f>
        <v>1</v>
      </c>
      <c r="L204" s="106"/>
      <c r="M204" s="106">
        <v>1</v>
      </c>
      <c r="N204" s="106"/>
    </row>
    <row r="205" spans="1:14" ht="19.5" customHeight="1" x14ac:dyDescent="0.25">
      <c r="A205" s="199"/>
      <c r="B205" s="199"/>
      <c r="C205" s="106" t="s">
        <v>1895</v>
      </c>
      <c r="D205" s="106" t="s">
        <v>1896</v>
      </c>
      <c r="E205" s="106">
        <v>1</v>
      </c>
      <c r="F205" s="106"/>
      <c r="G205" s="106">
        <v>1</v>
      </c>
      <c r="H205" s="106"/>
      <c r="I205" s="106" t="s">
        <v>1895</v>
      </c>
      <c r="J205" s="106" t="s">
        <v>1896</v>
      </c>
      <c r="K205" s="106">
        <f>+L205+M205</f>
        <v>1</v>
      </c>
      <c r="L205" s="106"/>
      <c r="M205" s="106">
        <v>1</v>
      </c>
      <c r="N205" s="106"/>
    </row>
    <row r="206" spans="1:14" ht="19.5" customHeight="1" x14ac:dyDescent="0.25">
      <c r="A206" s="199"/>
      <c r="B206" s="199"/>
      <c r="C206" s="106" t="s">
        <v>1897</v>
      </c>
      <c r="D206" s="106" t="s">
        <v>1898</v>
      </c>
      <c r="E206" s="106">
        <v>1</v>
      </c>
      <c r="F206" s="106"/>
      <c r="G206" s="106">
        <v>1</v>
      </c>
      <c r="H206" s="106"/>
      <c r="I206" s="106" t="s">
        <v>1897</v>
      </c>
      <c r="J206" s="106" t="s">
        <v>1898</v>
      </c>
      <c r="K206" s="106">
        <v>1</v>
      </c>
      <c r="L206" s="106"/>
      <c r="M206" s="106">
        <v>1</v>
      </c>
      <c r="N206" s="106"/>
    </row>
    <row r="207" spans="1:14" ht="19.5" customHeight="1" x14ac:dyDescent="0.25">
      <c r="A207" s="199"/>
      <c r="B207" s="199"/>
      <c r="C207" s="106" t="s">
        <v>1899</v>
      </c>
      <c r="D207" s="106" t="s">
        <v>1900</v>
      </c>
      <c r="E207" s="106">
        <v>1</v>
      </c>
      <c r="F207" s="106"/>
      <c r="G207" s="106">
        <v>1</v>
      </c>
      <c r="H207" s="106"/>
      <c r="I207" s="20"/>
      <c r="J207" s="106"/>
      <c r="K207" s="106"/>
      <c r="L207" s="106"/>
      <c r="M207" s="106"/>
      <c r="N207" s="106"/>
    </row>
    <row r="208" spans="1:14" ht="19.5" customHeight="1" x14ac:dyDescent="0.25">
      <c r="A208" s="199"/>
      <c r="B208" s="199"/>
      <c r="C208" s="106" t="s">
        <v>1901</v>
      </c>
      <c r="D208" s="106" t="s">
        <v>1902</v>
      </c>
      <c r="E208" s="106">
        <v>1</v>
      </c>
      <c r="F208" s="106"/>
      <c r="G208" s="106">
        <v>1</v>
      </c>
      <c r="H208" s="106"/>
      <c r="I208" s="20"/>
      <c r="J208" s="106"/>
      <c r="K208" s="106"/>
      <c r="L208" s="106"/>
      <c r="M208" s="106"/>
      <c r="N208" s="106"/>
    </row>
    <row r="209" spans="1:14" ht="19.5" customHeight="1" x14ac:dyDescent="0.25">
      <c r="A209" s="199"/>
      <c r="B209" s="199"/>
      <c r="C209" s="106" t="s">
        <v>1903</v>
      </c>
      <c r="D209" s="106" t="s">
        <v>1904</v>
      </c>
      <c r="E209" s="106">
        <v>1</v>
      </c>
      <c r="F209" s="106"/>
      <c r="G209" s="106">
        <v>1</v>
      </c>
      <c r="H209" s="106"/>
      <c r="I209" s="20"/>
      <c r="J209" s="106"/>
      <c r="K209" s="106"/>
      <c r="L209" s="106"/>
      <c r="M209" s="106"/>
      <c r="N209" s="106"/>
    </row>
    <row r="210" spans="1:14" ht="19.5" customHeight="1" x14ac:dyDescent="0.25">
      <c r="A210" s="199"/>
      <c r="B210" s="199"/>
      <c r="C210" s="106" t="s">
        <v>1622</v>
      </c>
      <c r="D210" s="106" t="s">
        <v>1905</v>
      </c>
      <c r="E210" s="106">
        <v>1</v>
      </c>
      <c r="F210" s="106"/>
      <c r="G210" s="106">
        <v>1</v>
      </c>
      <c r="H210" s="106"/>
      <c r="I210" s="20"/>
      <c r="J210" s="106"/>
      <c r="K210" s="106"/>
      <c r="L210" s="106"/>
      <c r="M210" s="106"/>
      <c r="N210" s="106"/>
    </row>
    <row r="211" spans="1:14" ht="19.5" customHeight="1" x14ac:dyDescent="0.25">
      <c r="A211" s="199"/>
      <c r="B211" s="189"/>
      <c r="C211" s="106" t="s">
        <v>1906</v>
      </c>
      <c r="D211" s="106" t="s">
        <v>1907</v>
      </c>
      <c r="E211" s="106">
        <v>1</v>
      </c>
      <c r="F211" s="106"/>
      <c r="G211" s="106">
        <v>1</v>
      </c>
      <c r="H211" s="106"/>
      <c r="I211" s="20"/>
      <c r="J211" s="106"/>
      <c r="K211" s="106"/>
      <c r="L211" s="106"/>
      <c r="M211" s="106"/>
      <c r="N211" s="106"/>
    </row>
    <row r="212" spans="1:14" ht="19.5" customHeight="1" x14ac:dyDescent="0.25">
      <c r="A212" s="202" t="s">
        <v>639</v>
      </c>
      <c r="B212" s="204"/>
      <c r="C212" s="116">
        <v>9</v>
      </c>
      <c r="D212" s="116">
        <v>9</v>
      </c>
      <c r="E212" s="116">
        <f>SUM(E203:E211)</f>
        <v>9</v>
      </c>
      <c r="F212" s="116">
        <f>SUM(F203:F211)</f>
        <v>0</v>
      </c>
      <c r="G212" s="116">
        <v>9</v>
      </c>
      <c r="H212" s="116"/>
      <c r="I212" s="116">
        <v>4</v>
      </c>
      <c r="J212" s="116">
        <v>4</v>
      </c>
      <c r="K212" s="116">
        <f>SUM(K203:K211)</f>
        <v>4</v>
      </c>
      <c r="L212" s="116">
        <f>SUM(L203:L211)</f>
        <v>0</v>
      </c>
      <c r="M212" s="116">
        <f>SUM(M203:M211)</f>
        <v>4</v>
      </c>
      <c r="N212" s="106"/>
    </row>
    <row r="213" spans="1:14" ht="19.5" customHeight="1" x14ac:dyDescent="0.25">
      <c r="A213" s="188">
        <v>4</v>
      </c>
      <c r="B213" s="188" t="s">
        <v>888</v>
      </c>
      <c r="C213" s="106" t="s">
        <v>1908</v>
      </c>
      <c r="D213" s="106" t="s">
        <v>1909</v>
      </c>
      <c r="E213" s="106">
        <f t="shared" si="22"/>
        <v>1</v>
      </c>
      <c r="F213" s="106"/>
      <c r="G213" s="106">
        <v>1</v>
      </c>
      <c r="H213" s="106"/>
      <c r="I213" s="106"/>
      <c r="J213" s="106"/>
      <c r="K213" s="106"/>
      <c r="L213" s="106"/>
      <c r="M213" s="106"/>
      <c r="N213" s="106"/>
    </row>
    <row r="214" spans="1:14" ht="19.5" customHeight="1" x14ac:dyDescent="0.25">
      <c r="A214" s="199"/>
      <c r="B214" s="199"/>
      <c r="C214" s="106" t="s">
        <v>1910</v>
      </c>
      <c r="D214" s="106" t="s">
        <v>1911</v>
      </c>
      <c r="E214" s="106">
        <f t="shared" si="22"/>
        <v>1</v>
      </c>
      <c r="F214" s="106"/>
      <c r="G214" s="106">
        <v>1</v>
      </c>
      <c r="H214" s="107"/>
      <c r="I214" s="129"/>
      <c r="J214" s="106"/>
      <c r="K214" s="106"/>
      <c r="L214" s="106"/>
      <c r="M214" s="106"/>
      <c r="N214" s="106"/>
    </row>
    <row r="215" spans="1:14" ht="19.5" customHeight="1" x14ac:dyDescent="0.25">
      <c r="A215" s="199"/>
      <c r="B215" s="199"/>
      <c r="C215" s="106" t="s">
        <v>709</v>
      </c>
      <c r="D215" s="106" t="s">
        <v>1912</v>
      </c>
      <c r="E215" s="106">
        <f t="shared" si="22"/>
        <v>1</v>
      </c>
      <c r="F215" s="106"/>
      <c r="G215" s="106">
        <v>1</v>
      </c>
      <c r="H215" s="106"/>
      <c r="I215" s="106" t="s">
        <v>709</v>
      </c>
      <c r="J215" s="106" t="s">
        <v>1912</v>
      </c>
      <c r="K215" s="106">
        <f>+L215+M215</f>
        <v>1</v>
      </c>
      <c r="L215" s="106"/>
      <c r="M215" s="106">
        <v>1</v>
      </c>
      <c r="N215" s="106"/>
    </row>
    <row r="216" spans="1:14" ht="19.5" customHeight="1" x14ac:dyDescent="0.25">
      <c r="A216" s="199"/>
      <c r="B216" s="189"/>
      <c r="C216" s="106" t="s">
        <v>1913</v>
      </c>
      <c r="D216" s="106" t="s">
        <v>1914</v>
      </c>
      <c r="E216" s="106">
        <v>1</v>
      </c>
      <c r="F216" s="106"/>
      <c r="G216" s="106">
        <v>1</v>
      </c>
      <c r="H216" s="107"/>
      <c r="I216" s="107"/>
      <c r="J216" s="106"/>
      <c r="K216" s="106"/>
      <c r="L216" s="106"/>
      <c r="M216" s="106"/>
      <c r="N216" s="106"/>
    </row>
    <row r="217" spans="1:14" ht="19.5" customHeight="1" x14ac:dyDescent="0.25">
      <c r="A217" s="202" t="s">
        <v>639</v>
      </c>
      <c r="B217" s="204"/>
      <c r="C217" s="116">
        <v>4</v>
      </c>
      <c r="D217" s="116">
        <v>4</v>
      </c>
      <c r="E217" s="116">
        <f>SUM(E213:E216)</f>
        <v>4</v>
      </c>
      <c r="F217" s="116">
        <f>SUM(F213:F216)</f>
        <v>0</v>
      </c>
      <c r="G217" s="116">
        <v>4</v>
      </c>
      <c r="H217" s="116"/>
      <c r="I217" s="116">
        <v>1</v>
      </c>
      <c r="J217" s="116">
        <v>1</v>
      </c>
      <c r="K217" s="116">
        <f>SUM(K213:K216)</f>
        <v>1</v>
      </c>
      <c r="L217" s="116">
        <f>SUM(L213:L216)</f>
        <v>0</v>
      </c>
      <c r="M217" s="116">
        <f>SUM(M213:M216)</f>
        <v>1</v>
      </c>
      <c r="N217" s="106"/>
    </row>
    <row r="218" spans="1:14" ht="19.5" customHeight="1" x14ac:dyDescent="0.25">
      <c r="A218" s="188">
        <v>5</v>
      </c>
      <c r="B218" s="188" t="s">
        <v>1874</v>
      </c>
      <c r="C218" s="106" t="s">
        <v>773</v>
      </c>
      <c r="D218" s="106" t="s">
        <v>1915</v>
      </c>
      <c r="E218" s="106">
        <f t="shared" si="22"/>
        <v>1</v>
      </c>
      <c r="F218" s="106"/>
      <c r="G218" s="106">
        <v>1</v>
      </c>
      <c r="H218" s="106"/>
      <c r="I218" s="106"/>
      <c r="J218" s="106"/>
      <c r="K218" s="106"/>
      <c r="L218" s="106"/>
      <c r="M218" s="106"/>
      <c r="N218" s="106"/>
    </row>
    <row r="219" spans="1:14" ht="19.5" customHeight="1" x14ac:dyDescent="0.25">
      <c r="A219" s="199"/>
      <c r="B219" s="199"/>
      <c r="C219" s="106" t="s">
        <v>1916</v>
      </c>
      <c r="D219" s="106" t="s">
        <v>1917</v>
      </c>
      <c r="E219" s="106">
        <v>1</v>
      </c>
      <c r="F219" s="106"/>
      <c r="G219" s="106">
        <v>1</v>
      </c>
      <c r="H219" s="106"/>
      <c r="I219" s="106"/>
      <c r="J219" s="106"/>
      <c r="K219" s="106"/>
      <c r="L219" s="106"/>
      <c r="M219" s="106"/>
      <c r="N219" s="106"/>
    </row>
    <row r="220" spans="1:14" ht="19.5" customHeight="1" x14ac:dyDescent="0.25">
      <c r="A220" s="189"/>
      <c r="B220" s="189"/>
      <c r="C220" s="106" t="s">
        <v>622</v>
      </c>
      <c r="D220" s="106" t="s">
        <v>1918</v>
      </c>
      <c r="E220" s="106">
        <v>1</v>
      </c>
      <c r="F220" s="106"/>
      <c r="G220" s="106">
        <v>1</v>
      </c>
      <c r="H220" s="106"/>
      <c r="I220" s="106"/>
      <c r="J220" s="106"/>
      <c r="K220" s="106"/>
      <c r="L220" s="106"/>
      <c r="M220" s="106"/>
      <c r="N220" s="106"/>
    </row>
    <row r="221" spans="1:14" ht="19.5" customHeight="1" x14ac:dyDescent="0.25">
      <c r="A221" s="202" t="s">
        <v>639</v>
      </c>
      <c r="B221" s="204"/>
      <c r="C221" s="116">
        <v>3</v>
      </c>
      <c r="D221" s="116">
        <v>3</v>
      </c>
      <c r="E221" s="116">
        <f>SUM(E218:E220)</f>
        <v>3</v>
      </c>
      <c r="F221" s="116">
        <f t="shared" ref="F221:M221" si="27">SUM(F218:F220)</f>
        <v>0</v>
      </c>
      <c r="G221" s="116">
        <v>3</v>
      </c>
      <c r="H221" s="116"/>
      <c r="I221" s="116"/>
      <c r="J221" s="116"/>
      <c r="K221" s="116">
        <f t="shared" si="27"/>
        <v>0</v>
      </c>
      <c r="L221" s="116">
        <f t="shared" si="27"/>
        <v>0</v>
      </c>
      <c r="M221" s="116">
        <f t="shared" si="27"/>
        <v>0</v>
      </c>
      <c r="N221" s="106"/>
    </row>
    <row r="222" spans="1:14" ht="19.5" customHeight="1" x14ac:dyDescent="0.25">
      <c r="A222" s="188">
        <v>6</v>
      </c>
      <c r="B222" s="198" t="s">
        <v>1875</v>
      </c>
      <c r="C222" s="106" t="s">
        <v>1429</v>
      </c>
      <c r="D222" s="106" t="s">
        <v>1919</v>
      </c>
      <c r="E222" s="106">
        <f t="shared" si="22"/>
        <v>1</v>
      </c>
      <c r="F222" s="106"/>
      <c r="G222" s="106">
        <v>1</v>
      </c>
      <c r="H222" s="106"/>
      <c r="I222" s="106"/>
      <c r="J222" s="106"/>
      <c r="K222" s="106"/>
      <c r="L222" s="106"/>
      <c r="M222" s="106"/>
      <c r="N222" s="106"/>
    </row>
    <row r="223" spans="1:14" ht="19.5" customHeight="1" x14ac:dyDescent="0.25">
      <c r="A223" s="199"/>
      <c r="B223" s="198"/>
      <c r="C223" s="106" t="s">
        <v>1920</v>
      </c>
      <c r="D223" s="106" t="s">
        <v>1921</v>
      </c>
      <c r="E223" s="106">
        <v>1</v>
      </c>
      <c r="F223" s="106"/>
      <c r="G223" s="106">
        <v>1</v>
      </c>
      <c r="H223" s="106"/>
      <c r="I223" s="106" t="s">
        <v>1920</v>
      </c>
      <c r="J223" s="106" t="s">
        <v>1921</v>
      </c>
      <c r="K223" s="106">
        <v>1</v>
      </c>
      <c r="L223" s="106"/>
      <c r="M223" s="106">
        <v>1</v>
      </c>
      <c r="N223" s="106"/>
    </row>
    <row r="224" spans="1:14" ht="19.5" customHeight="1" x14ac:dyDescent="0.25">
      <c r="A224" s="199"/>
      <c r="B224" s="198"/>
      <c r="C224" s="106" t="s">
        <v>771</v>
      </c>
      <c r="D224" s="106" t="s">
        <v>1922</v>
      </c>
      <c r="E224" s="106">
        <v>1</v>
      </c>
      <c r="F224" s="106"/>
      <c r="G224" s="106">
        <v>1</v>
      </c>
      <c r="H224" s="106"/>
      <c r="I224" s="106"/>
      <c r="J224" s="106"/>
      <c r="K224" s="106"/>
      <c r="L224" s="106"/>
      <c r="M224" s="106"/>
      <c r="N224" s="106"/>
    </row>
    <row r="225" spans="1:14" ht="19.5" customHeight="1" x14ac:dyDescent="0.25">
      <c r="A225" s="199"/>
      <c r="B225" s="198"/>
      <c r="C225" s="106" t="s">
        <v>1923</v>
      </c>
      <c r="D225" s="106" t="s">
        <v>1924</v>
      </c>
      <c r="E225" s="106">
        <f t="shared" si="22"/>
        <v>1</v>
      </c>
      <c r="F225" s="106"/>
      <c r="G225" s="106">
        <v>1</v>
      </c>
      <c r="H225" s="106"/>
      <c r="I225" s="106" t="s">
        <v>1923</v>
      </c>
      <c r="J225" s="106" t="s">
        <v>1924</v>
      </c>
      <c r="K225" s="106">
        <v>1</v>
      </c>
      <c r="L225" s="106"/>
      <c r="M225" s="106">
        <v>1</v>
      </c>
      <c r="N225" s="106"/>
    </row>
    <row r="226" spans="1:14" ht="19.5" customHeight="1" x14ac:dyDescent="0.25">
      <c r="A226" s="202" t="s">
        <v>639</v>
      </c>
      <c r="B226" s="204"/>
      <c r="C226" s="116">
        <v>4</v>
      </c>
      <c r="D226" s="116">
        <v>4</v>
      </c>
      <c r="E226" s="116">
        <f>SUM(E222:E225)</f>
        <v>4</v>
      </c>
      <c r="F226" s="116">
        <f>SUM(F222:F225)</f>
        <v>0</v>
      </c>
      <c r="G226" s="116">
        <v>4</v>
      </c>
      <c r="H226" s="116"/>
      <c r="I226" s="116">
        <v>2</v>
      </c>
      <c r="J226" s="116">
        <v>2</v>
      </c>
      <c r="K226" s="116">
        <f>SUM(K222:K225)</f>
        <v>2</v>
      </c>
      <c r="L226" s="116">
        <f>SUM(L222:L225)</f>
        <v>0</v>
      </c>
      <c r="M226" s="116">
        <f>SUM(M222:M225)</f>
        <v>2</v>
      </c>
      <c r="N226" s="106"/>
    </row>
    <row r="227" spans="1:14" ht="19.5" customHeight="1" x14ac:dyDescent="0.25">
      <c r="A227" s="188">
        <v>7</v>
      </c>
      <c r="B227" s="198" t="s">
        <v>1876</v>
      </c>
      <c r="C227" s="106" t="s">
        <v>1925</v>
      </c>
      <c r="D227" s="106" t="s">
        <v>1926</v>
      </c>
      <c r="E227" s="106">
        <f t="shared" si="22"/>
        <v>1</v>
      </c>
      <c r="F227" s="106"/>
      <c r="G227" s="106">
        <v>1</v>
      </c>
      <c r="H227" s="106"/>
      <c r="I227" s="106" t="s">
        <v>1925</v>
      </c>
      <c r="J227" s="106" t="s">
        <v>1926</v>
      </c>
      <c r="K227" s="106">
        <v>1</v>
      </c>
      <c r="L227" s="106"/>
      <c r="M227" s="106">
        <v>1</v>
      </c>
      <c r="N227" s="106"/>
    </row>
    <row r="228" spans="1:14" ht="19.5" customHeight="1" x14ac:dyDescent="0.25">
      <c r="A228" s="199"/>
      <c r="B228" s="198"/>
      <c r="C228" s="106" t="s">
        <v>1927</v>
      </c>
      <c r="D228" s="106" t="s">
        <v>1928</v>
      </c>
      <c r="E228" s="106">
        <f t="shared" si="22"/>
        <v>1</v>
      </c>
      <c r="F228" s="106"/>
      <c r="G228" s="106">
        <v>1</v>
      </c>
      <c r="H228" s="106"/>
      <c r="I228" s="106"/>
      <c r="J228" s="106"/>
      <c r="K228" s="106"/>
      <c r="L228" s="106"/>
      <c r="M228" s="106"/>
      <c r="N228" s="106"/>
    </row>
    <row r="229" spans="1:14" ht="19.5" customHeight="1" x14ac:dyDescent="0.25">
      <c r="A229" s="202" t="s">
        <v>639</v>
      </c>
      <c r="B229" s="204"/>
      <c r="C229" s="116">
        <v>2</v>
      </c>
      <c r="D229" s="116">
        <v>2</v>
      </c>
      <c r="E229" s="116">
        <f>SUM(E227:E228)</f>
        <v>2</v>
      </c>
      <c r="F229" s="116">
        <f>SUM(F227:F228)</f>
        <v>0</v>
      </c>
      <c r="G229" s="116">
        <v>2</v>
      </c>
      <c r="H229" s="116"/>
      <c r="I229" s="116">
        <v>1</v>
      </c>
      <c r="J229" s="116">
        <v>1</v>
      </c>
      <c r="K229" s="116">
        <f>SUM(K227:K228)</f>
        <v>1</v>
      </c>
      <c r="L229" s="116">
        <f>SUM(L227:L228)</f>
        <v>0</v>
      </c>
      <c r="M229" s="116">
        <f>SUM(M227:M228)</f>
        <v>1</v>
      </c>
      <c r="N229" s="106"/>
    </row>
    <row r="230" spans="1:14" ht="19.5" customHeight="1" x14ac:dyDescent="0.25">
      <c r="A230" s="188">
        <v>8</v>
      </c>
      <c r="B230" s="198" t="s">
        <v>1877</v>
      </c>
      <c r="C230" s="106" t="s">
        <v>1929</v>
      </c>
      <c r="D230" s="106" t="s">
        <v>1930</v>
      </c>
      <c r="E230" s="106">
        <f t="shared" si="22"/>
        <v>1</v>
      </c>
      <c r="F230" s="106"/>
      <c r="G230" s="106">
        <v>1</v>
      </c>
      <c r="H230" s="106"/>
      <c r="I230" s="106" t="s">
        <v>1929</v>
      </c>
      <c r="J230" s="106" t="s">
        <v>1930</v>
      </c>
      <c r="K230" s="106">
        <f>+L230+M230</f>
        <v>1</v>
      </c>
      <c r="L230" s="106"/>
      <c r="M230" s="106">
        <v>1</v>
      </c>
      <c r="N230" s="106"/>
    </row>
    <row r="231" spans="1:14" ht="19.5" customHeight="1" x14ac:dyDescent="0.25">
      <c r="A231" s="199"/>
      <c r="B231" s="198"/>
      <c r="C231" s="198" t="s">
        <v>1931</v>
      </c>
      <c r="D231" s="106" t="s">
        <v>1932</v>
      </c>
      <c r="E231" s="106">
        <v>1</v>
      </c>
      <c r="F231" s="106"/>
      <c r="G231" s="106">
        <v>1</v>
      </c>
      <c r="H231" s="106"/>
      <c r="I231" s="106"/>
      <c r="J231" s="106"/>
      <c r="K231" s="106"/>
      <c r="L231" s="106"/>
      <c r="M231" s="106"/>
      <c r="N231" s="106"/>
    </row>
    <row r="232" spans="1:14" ht="19.5" customHeight="1" x14ac:dyDescent="0.25">
      <c r="A232" s="199"/>
      <c r="B232" s="198"/>
      <c r="C232" s="198"/>
      <c r="D232" s="106" t="s">
        <v>1933</v>
      </c>
      <c r="E232" s="106">
        <v>1</v>
      </c>
      <c r="F232" s="106"/>
      <c r="G232" s="106">
        <v>1</v>
      </c>
      <c r="H232" s="106"/>
      <c r="I232" s="106"/>
      <c r="J232" s="106"/>
      <c r="K232" s="106"/>
      <c r="L232" s="106"/>
      <c r="M232" s="106"/>
      <c r="N232" s="106"/>
    </row>
    <row r="233" spans="1:14" ht="19.5" customHeight="1" x14ac:dyDescent="0.25">
      <c r="A233" s="199"/>
      <c r="B233" s="198"/>
      <c r="C233" s="106" t="s">
        <v>1934</v>
      </c>
      <c r="D233" s="106" t="s">
        <v>1935</v>
      </c>
      <c r="E233" s="106">
        <f t="shared" si="22"/>
        <v>1</v>
      </c>
      <c r="F233" s="106"/>
      <c r="G233" s="106">
        <v>1</v>
      </c>
      <c r="H233" s="106"/>
      <c r="I233" s="106"/>
      <c r="J233" s="106"/>
      <c r="K233" s="106"/>
      <c r="L233" s="106"/>
      <c r="M233" s="106"/>
      <c r="N233" s="106"/>
    </row>
    <row r="234" spans="1:14" ht="19.5" customHeight="1" x14ac:dyDescent="0.25">
      <c r="A234" s="189"/>
      <c r="B234" s="198"/>
      <c r="C234" s="106" t="s">
        <v>1936</v>
      </c>
      <c r="D234" s="106" t="s">
        <v>1937</v>
      </c>
      <c r="E234" s="106">
        <f t="shared" si="22"/>
        <v>1</v>
      </c>
      <c r="F234" s="106"/>
      <c r="G234" s="106">
        <v>1</v>
      </c>
      <c r="H234" s="106"/>
      <c r="I234" s="106"/>
      <c r="J234" s="106"/>
      <c r="K234" s="106"/>
      <c r="L234" s="106"/>
      <c r="M234" s="106"/>
      <c r="N234" s="106"/>
    </row>
    <row r="235" spans="1:14" ht="19.5" customHeight="1" x14ac:dyDescent="0.25">
      <c r="A235" s="202" t="s">
        <v>639</v>
      </c>
      <c r="B235" s="204"/>
      <c r="C235" s="116">
        <v>4</v>
      </c>
      <c r="D235" s="116">
        <v>5</v>
      </c>
      <c r="E235" s="116">
        <f>SUM(E230:E234)</f>
        <v>5</v>
      </c>
      <c r="F235" s="116">
        <f t="shared" ref="F235:M235" si="28">SUM(F230:F234)</f>
        <v>0</v>
      </c>
      <c r="G235" s="116">
        <v>5</v>
      </c>
      <c r="H235" s="116"/>
      <c r="I235" s="116">
        <v>1</v>
      </c>
      <c r="J235" s="116">
        <v>1</v>
      </c>
      <c r="K235" s="116">
        <f t="shared" si="28"/>
        <v>1</v>
      </c>
      <c r="L235" s="116">
        <f t="shared" si="28"/>
        <v>0</v>
      </c>
      <c r="M235" s="116">
        <f t="shared" si="28"/>
        <v>1</v>
      </c>
      <c r="N235" s="106"/>
    </row>
    <row r="236" spans="1:14" ht="19.5" customHeight="1" x14ac:dyDescent="0.25">
      <c r="A236" s="188">
        <v>9</v>
      </c>
      <c r="B236" s="198" t="s">
        <v>1938</v>
      </c>
      <c r="C236" s="106" t="s">
        <v>1939</v>
      </c>
      <c r="D236" s="106" t="s">
        <v>1940</v>
      </c>
      <c r="E236" s="106">
        <f t="shared" si="22"/>
        <v>1</v>
      </c>
      <c r="F236" s="106"/>
      <c r="G236" s="106">
        <v>1</v>
      </c>
      <c r="H236" s="106"/>
      <c r="I236" s="106"/>
      <c r="J236" s="106"/>
      <c r="K236" s="106"/>
      <c r="L236" s="106"/>
      <c r="M236" s="106"/>
      <c r="N236" s="106"/>
    </row>
    <row r="237" spans="1:14" ht="19.5" customHeight="1" x14ac:dyDescent="0.25">
      <c r="A237" s="199"/>
      <c r="B237" s="198"/>
      <c r="C237" s="106" t="s">
        <v>1703</v>
      </c>
      <c r="D237" s="106" t="s">
        <v>1941</v>
      </c>
      <c r="E237" s="106">
        <f t="shared" si="22"/>
        <v>1</v>
      </c>
      <c r="F237" s="106"/>
      <c r="G237" s="106">
        <v>1</v>
      </c>
      <c r="H237" s="106"/>
      <c r="I237" s="106"/>
      <c r="J237" s="106"/>
      <c r="K237" s="106"/>
      <c r="L237" s="106"/>
      <c r="M237" s="106"/>
      <c r="N237" s="106"/>
    </row>
    <row r="238" spans="1:14" ht="19.5" customHeight="1" x14ac:dyDescent="0.25">
      <c r="A238" s="199"/>
      <c r="B238" s="198"/>
      <c r="C238" s="106" t="s">
        <v>1077</v>
      </c>
      <c r="D238" s="106" t="s">
        <v>1942</v>
      </c>
      <c r="E238" s="106">
        <v>1</v>
      </c>
      <c r="F238" s="106"/>
      <c r="G238" s="106">
        <v>1</v>
      </c>
      <c r="H238" s="106"/>
      <c r="I238" s="106" t="s">
        <v>1077</v>
      </c>
      <c r="J238" s="106" t="s">
        <v>1942</v>
      </c>
      <c r="K238" s="106">
        <v>1</v>
      </c>
      <c r="L238" s="106"/>
      <c r="M238" s="106">
        <v>1</v>
      </c>
      <c r="N238" s="106"/>
    </row>
    <row r="239" spans="1:14" ht="19.5" customHeight="1" x14ac:dyDescent="0.25">
      <c r="A239" s="199"/>
      <c r="B239" s="198"/>
      <c r="C239" s="106" t="s">
        <v>1943</v>
      </c>
      <c r="D239" s="106" t="s">
        <v>1944</v>
      </c>
      <c r="E239" s="106">
        <f t="shared" si="22"/>
        <v>1</v>
      </c>
      <c r="F239" s="106"/>
      <c r="G239" s="106">
        <v>1</v>
      </c>
      <c r="H239" s="106"/>
      <c r="I239" s="106"/>
      <c r="J239" s="106"/>
      <c r="K239" s="106"/>
      <c r="L239" s="106"/>
      <c r="M239" s="106"/>
      <c r="N239" s="106"/>
    </row>
    <row r="240" spans="1:14" ht="19.5" customHeight="1" x14ac:dyDescent="0.25">
      <c r="A240" s="199"/>
      <c r="B240" s="198"/>
      <c r="C240" s="106" t="s">
        <v>1945</v>
      </c>
      <c r="D240" s="106" t="s">
        <v>1946</v>
      </c>
      <c r="E240" s="106">
        <v>1</v>
      </c>
      <c r="F240" s="106"/>
      <c r="G240" s="106">
        <v>1</v>
      </c>
      <c r="H240" s="106"/>
      <c r="I240" s="106"/>
      <c r="J240" s="106"/>
      <c r="K240" s="106"/>
      <c r="L240" s="106"/>
      <c r="M240" s="106"/>
      <c r="N240" s="106"/>
    </row>
    <row r="241" spans="1:14" ht="19.5" customHeight="1" x14ac:dyDescent="0.25">
      <c r="A241" s="202" t="s">
        <v>639</v>
      </c>
      <c r="B241" s="204"/>
      <c r="C241" s="116">
        <v>5</v>
      </c>
      <c r="D241" s="116">
        <v>5</v>
      </c>
      <c r="E241" s="116">
        <f>SUM(E236:E240)</f>
        <v>5</v>
      </c>
      <c r="F241" s="116">
        <f>SUM(F236:F240)</f>
        <v>0</v>
      </c>
      <c r="G241" s="116">
        <v>5</v>
      </c>
      <c r="H241" s="116"/>
      <c r="I241" s="116">
        <v>1</v>
      </c>
      <c r="J241" s="116">
        <v>1</v>
      </c>
      <c r="K241" s="116">
        <f>SUM(K236:K240)</f>
        <v>1</v>
      </c>
      <c r="L241" s="116">
        <f>SUM(L236:L240)</f>
        <v>0</v>
      </c>
      <c r="M241" s="116">
        <f>SUM(M236:M240)</f>
        <v>1</v>
      </c>
      <c r="N241" s="106"/>
    </row>
    <row r="242" spans="1:14" ht="19.5" customHeight="1" x14ac:dyDescent="0.25">
      <c r="A242" s="188">
        <v>10</v>
      </c>
      <c r="B242" s="188" t="s">
        <v>1947</v>
      </c>
      <c r="C242" s="30" t="s">
        <v>1948</v>
      </c>
      <c r="D242" s="106" t="s">
        <v>1949</v>
      </c>
      <c r="E242" s="106">
        <f t="shared" si="22"/>
        <v>1</v>
      </c>
      <c r="F242" s="106"/>
      <c r="G242" s="106">
        <v>1</v>
      </c>
      <c r="H242" s="106"/>
      <c r="I242" s="106"/>
      <c r="J242" s="106"/>
      <c r="K242" s="106"/>
      <c r="L242" s="106"/>
      <c r="M242" s="106"/>
      <c r="N242" s="106"/>
    </row>
    <row r="243" spans="1:14" ht="19.5" customHeight="1" x14ac:dyDescent="0.25">
      <c r="A243" s="199"/>
      <c r="B243" s="199"/>
      <c r="C243" s="30" t="s">
        <v>1950</v>
      </c>
      <c r="D243" s="106" t="s">
        <v>1951</v>
      </c>
      <c r="E243" s="106">
        <f t="shared" si="22"/>
        <v>1</v>
      </c>
      <c r="F243" s="106"/>
      <c r="G243" s="106">
        <v>1</v>
      </c>
      <c r="H243" s="106"/>
      <c r="I243" s="30" t="s">
        <v>1950</v>
      </c>
      <c r="J243" s="106" t="s">
        <v>1951</v>
      </c>
      <c r="K243" s="106">
        <v>1</v>
      </c>
      <c r="L243" s="106"/>
      <c r="M243" s="106">
        <v>1</v>
      </c>
      <c r="N243" s="106"/>
    </row>
    <row r="244" spans="1:14" ht="19.5" customHeight="1" x14ac:dyDescent="0.25">
      <c r="A244" s="189"/>
      <c r="B244" s="189"/>
      <c r="C244" s="30" t="s">
        <v>1460</v>
      </c>
      <c r="D244" s="106" t="s">
        <v>1952</v>
      </c>
      <c r="E244" s="106">
        <f t="shared" si="22"/>
        <v>1</v>
      </c>
      <c r="F244" s="106"/>
      <c r="G244" s="106">
        <v>1</v>
      </c>
      <c r="H244" s="106"/>
      <c r="I244" s="30" t="s">
        <v>1460</v>
      </c>
      <c r="J244" s="106" t="s">
        <v>1952</v>
      </c>
      <c r="K244" s="106">
        <v>1</v>
      </c>
      <c r="L244" s="106"/>
      <c r="M244" s="106">
        <v>1</v>
      </c>
      <c r="N244" s="106"/>
    </row>
    <row r="245" spans="1:14" ht="19.5" customHeight="1" x14ac:dyDescent="0.25">
      <c r="A245" s="202" t="s">
        <v>639</v>
      </c>
      <c r="B245" s="204"/>
      <c r="C245" s="115">
        <v>3</v>
      </c>
      <c r="D245" s="115">
        <v>3</v>
      </c>
      <c r="E245" s="116">
        <f t="shared" ref="E245:M245" si="29">SUM(E242:E244)</f>
        <v>3</v>
      </c>
      <c r="F245" s="116">
        <f t="shared" si="29"/>
        <v>0</v>
      </c>
      <c r="G245" s="116">
        <v>3</v>
      </c>
      <c r="H245" s="116"/>
      <c r="I245" s="116">
        <v>2</v>
      </c>
      <c r="J245" s="116">
        <v>2</v>
      </c>
      <c r="K245" s="116">
        <f t="shared" si="29"/>
        <v>2</v>
      </c>
      <c r="L245" s="116">
        <f t="shared" si="29"/>
        <v>0</v>
      </c>
      <c r="M245" s="116">
        <f t="shared" si="29"/>
        <v>2</v>
      </c>
      <c r="N245" s="106"/>
    </row>
    <row r="246" spans="1:14" ht="19.5" customHeight="1" x14ac:dyDescent="0.25">
      <c r="A246" s="202" t="s">
        <v>815</v>
      </c>
      <c r="B246" s="204"/>
      <c r="C246" s="116">
        <f>+C245+C241+C235+C229+C226+C221+C217+C212+C202+C196</f>
        <v>41</v>
      </c>
      <c r="D246" s="116">
        <f>+D245+D241+D235+D229+D226+D221+D217+D212+D202+D196</f>
        <v>43</v>
      </c>
      <c r="E246" s="116">
        <f>+E245+E241+E235+E229+E226+E221+E217+E212+E202+E196</f>
        <v>43</v>
      </c>
      <c r="F246" s="116">
        <f>+F245+F241+F235+F229+F226+F221+F217+F212+F202+F196</f>
        <v>0</v>
      </c>
      <c r="G246" s="116">
        <v>43</v>
      </c>
      <c r="H246" s="116"/>
      <c r="I246" s="116">
        <v>15</v>
      </c>
      <c r="J246" s="116">
        <f>+J245+J241+J235+J229+J226+J221+J217+J212+J202+J196</f>
        <v>16</v>
      </c>
      <c r="K246" s="116">
        <f>+K245+K241+K235+K229+K226+K221+K217+K212+K202+K196</f>
        <v>16</v>
      </c>
      <c r="L246" s="116">
        <f>+L245+L241+L235+L229+L226+L221+L217+L212+L202+L196</f>
        <v>0</v>
      </c>
      <c r="M246" s="116">
        <f>+M245+M241+M235+M229+M226+M221+M217+M212+M202+M196</f>
        <v>16</v>
      </c>
      <c r="N246" s="106"/>
    </row>
    <row r="248" spans="1:14" s="139" customFormat="1" ht="20.25" x14ac:dyDescent="0.25">
      <c r="A248" s="165" t="s">
        <v>2172</v>
      </c>
      <c r="B248" s="165"/>
      <c r="C248" s="165"/>
      <c r="D248" s="165"/>
      <c r="E248" s="165"/>
      <c r="F248" s="165"/>
      <c r="G248" s="165"/>
      <c r="H248" s="165"/>
      <c r="I248" s="165"/>
      <c r="J248" s="165"/>
      <c r="K248" s="165"/>
      <c r="L248" s="165"/>
      <c r="M248" s="165"/>
      <c r="N248" s="165"/>
    </row>
    <row r="249" spans="1:14" s="113" customFormat="1" ht="19.5" customHeight="1" x14ac:dyDescent="0.25">
      <c r="A249" s="187" t="s">
        <v>0</v>
      </c>
      <c r="B249" s="200" t="s">
        <v>1</v>
      </c>
      <c r="C249" s="187" t="s">
        <v>2167</v>
      </c>
      <c r="D249" s="187"/>
      <c r="E249" s="187"/>
      <c r="F249" s="187"/>
      <c r="G249" s="187"/>
      <c r="H249" s="187"/>
      <c r="I249" s="187" t="s">
        <v>47</v>
      </c>
      <c r="J249" s="187"/>
      <c r="K249" s="187"/>
      <c r="L249" s="187"/>
      <c r="M249" s="187"/>
      <c r="N249" s="187"/>
    </row>
    <row r="250" spans="1:14" s="113" customFormat="1" ht="24.75" customHeight="1" x14ac:dyDescent="0.25">
      <c r="A250" s="187"/>
      <c r="B250" s="200"/>
      <c r="C250" s="187" t="s">
        <v>48</v>
      </c>
      <c r="D250" s="187" t="s">
        <v>2168</v>
      </c>
      <c r="E250" s="187" t="s">
        <v>295</v>
      </c>
      <c r="F250" s="202" t="s">
        <v>22</v>
      </c>
      <c r="G250" s="203"/>
      <c r="H250" s="204"/>
      <c r="I250" s="187" t="s">
        <v>48</v>
      </c>
      <c r="J250" s="187" t="s">
        <v>2168</v>
      </c>
      <c r="K250" s="187" t="s">
        <v>295</v>
      </c>
      <c r="L250" s="187" t="s">
        <v>22</v>
      </c>
      <c r="M250" s="187"/>
      <c r="N250" s="187"/>
    </row>
    <row r="251" spans="1:14" s="113" customFormat="1" ht="80.25" customHeight="1" x14ac:dyDescent="0.25">
      <c r="A251" s="187"/>
      <c r="B251" s="200"/>
      <c r="C251" s="187"/>
      <c r="D251" s="187"/>
      <c r="E251" s="187"/>
      <c r="F251" s="116" t="s">
        <v>297</v>
      </c>
      <c r="G251" s="116" t="s">
        <v>296</v>
      </c>
      <c r="H251" s="116" t="s">
        <v>1727</v>
      </c>
      <c r="I251" s="187"/>
      <c r="J251" s="187"/>
      <c r="K251" s="187"/>
      <c r="L251" s="116" t="s">
        <v>297</v>
      </c>
      <c r="M251" s="116" t="s">
        <v>296</v>
      </c>
      <c r="N251" s="116" t="s">
        <v>1727</v>
      </c>
    </row>
    <row r="252" spans="1:14" s="113" customFormat="1" ht="19.5" customHeight="1" x14ac:dyDescent="0.25">
      <c r="A252" s="116">
        <v>1</v>
      </c>
      <c r="B252" s="125">
        <v>2</v>
      </c>
      <c r="C252" s="116">
        <v>4</v>
      </c>
      <c r="D252" s="116">
        <v>5</v>
      </c>
      <c r="E252" s="116">
        <v>6</v>
      </c>
      <c r="F252" s="116">
        <v>7</v>
      </c>
      <c r="G252" s="116">
        <v>8</v>
      </c>
      <c r="H252" s="116"/>
      <c r="I252" s="116">
        <v>12</v>
      </c>
      <c r="J252" s="116">
        <v>13</v>
      </c>
      <c r="K252" s="116"/>
      <c r="L252" s="116"/>
      <c r="M252" s="116">
        <v>14</v>
      </c>
      <c r="N252" s="116"/>
    </row>
    <row r="253" spans="1:14" ht="19.5" customHeight="1" x14ac:dyDescent="0.25">
      <c r="A253" s="200">
        <v>1</v>
      </c>
      <c r="B253" s="200" t="s">
        <v>7</v>
      </c>
      <c r="C253" s="198"/>
      <c r="D253" s="84"/>
      <c r="E253" s="106"/>
      <c r="F253" s="106"/>
      <c r="G253" s="106"/>
      <c r="H253" s="106"/>
      <c r="I253" s="198" t="s">
        <v>308</v>
      </c>
      <c r="J253" s="84" t="s">
        <v>309</v>
      </c>
      <c r="K253" s="106">
        <v>1</v>
      </c>
      <c r="L253" s="106"/>
      <c r="M253" s="106">
        <v>1</v>
      </c>
      <c r="N253" s="106"/>
    </row>
    <row r="254" spans="1:14" ht="19.5" customHeight="1" x14ac:dyDescent="0.25">
      <c r="A254" s="200"/>
      <c r="B254" s="200"/>
      <c r="C254" s="198"/>
      <c r="D254" s="84"/>
      <c r="E254" s="106"/>
      <c r="F254" s="106"/>
      <c r="G254" s="106"/>
      <c r="H254" s="106"/>
      <c r="I254" s="198"/>
      <c r="J254" s="84" t="s">
        <v>310</v>
      </c>
      <c r="K254" s="106">
        <v>1</v>
      </c>
      <c r="L254" s="106"/>
      <c r="M254" s="106">
        <v>1</v>
      </c>
      <c r="N254" s="106"/>
    </row>
    <row r="255" spans="1:14" ht="19.5" customHeight="1" x14ac:dyDescent="0.25">
      <c r="A255" s="200"/>
      <c r="B255" s="200"/>
      <c r="C255" s="198"/>
      <c r="D255" s="84"/>
      <c r="E255" s="106"/>
      <c r="F255" s="106"/>
      <c r="G255" s="106"/>
      <c r="H255" s="106"/>
      <c r="I255" s="198" t="s">
        <v>311</v>
      </c>
      <c r="J255" s="84" t="s">
        <v>312</v>
      </c>
      <c r="K255" s="106">
        <v>1</v>
      </c>
      <c r="L255" s="106"/>
      <c r="M255" s="106">
        <v>1</v>
      </c>
      <c r="N255" s="106"/>
    </row>
    <row r="256" spans="1:14" ht="19.5" customHeight="1" x14ac:dyDescent="0.25">
      <c r="A256" s="200"/>
      <c r="B256" s="200"/>
      <c r="C256" s="198"/>
      <c r="D256" s="84"/>
      <c r="E256" s="106"/>
      <c r="F256" s="106"/>
      <c r="G256" s="106"/>
      <c r="H256" s="106"/>
      <c r="I256" s="198"/>
      <c r="J256" s="84" t="s">
        <v>313</v>
      </c>
      <c r="K256" s="106">
        <v>1</v>
      </c>
      <c r="L256" s="106"/>
      <c r="M256" s="106">
        <v>1</v>
      </c>
      <c r="N256" s="106"/>
    </row>
    <row r="257" spans="1:14" ht="19.5" customHeight="1" x14ac:dyDescent="0.25">
      <c r="A257" s="200"/>
      <c r="B257" s="200"/>
      <c r="C257" s="106"/>
      <c r="D257" s="84"/>
      <c r="E257" s="106"/>
      <c r="F257" s="106"/>
      <c r="G257" s="106"/>
      <c r="H257" s="106"/>
      <c r="I257" s="106" t="s">
        <v>314</v>
      </c>
      <c r="J257" s="84" t="s">
        <v>315</v>
      </c>
      <c r="K257" s="106">
        <v>1</v>
      </c>
      <c r="L257" s="106"/>
      <c r="M257" s="106">
        <v>1</v>
      </c>
      <c r="N257" s="106"/>
    </row>
    <row r="258" spans="1:14" ht="19.5" customHeight="1" x14ac:dyDescent="0.25">
      <c r="A258" s="200"/>
      <c r="B258" s="125" t="s">
        <v>316</v>
      </c>
      <c r="C258" s="116"/>
      <c r="D258" s="123"/>
      <c r="E258" s="116"/>
      <c r="F258" s="116"/>
      <c r="G258" s="116"/>
      <c r="H258" s="116"/>
      <c r="I258" s="116">
        <v>3</v>
      </c>
      <c r="J258" s="123">
        <v>5</v>
      </c>
      <c r="K258" s="116">
        <f>SUM(K253:K257)</f>
        <v>5</v>
      </c>
      <c r="L258" s="116"/>
      <c r="M258" s="116">
        <f>SUM(M253:M257)</f>
        <v>5</v>
      </c>
      <c r="N258" s="116"/>
    </row>
    <row r="259" spans="1:14" ht="19.5" customHeight="1" x14ac:dyDescent="0.25">
      <c r="A259" s="200">
        <v>2</v>
      </c>
      <c r="B259" s="200" t="s">
        <v>298</v>
      </c>
      <c r="C259" s="106"/>
      <c r="D259" s="106"/>
      <c r="E259" s="106"/>
      <c r="F259" s="106"/>
      <c r="G259" s="106"/>
      <c r="H259" s="106"/>
      <c r="I259" s="106" t="s">
        <v>317</v>
      </c>
      <c r="J259" s="106" t="s">
        <v>318</v>
      </c>
      <c r="K259" s="106">
        <v>1</v>
      </c>
      <c r="L259" s="106"/>
      <c r="M259" s="106">
        <v>1</v>
      </c>
      <c r="N259" s="106"/>
    </row>
    <row r="260" spans="1:14" ht="19.5" customHeight="1" x14ac:dyDescent="0.25">
      <c r="A260" s="200"/>
      <c r="B260" s="200"/>
      <c r="C260" s="106"/>
      <c r="D260" s="106"/>
      <c r="E260" s="106"/>
      <c r="F260" s="106"/>
      <c r="G260" s="106"/>
      <c r="H260" s="106"/>
      <c r="I260" s="106" t="s">
        <v>317</v>
      </c>
      <c r="J260" s="106" t="s">
        <v>319</v>
      </c>
      <c r="K260" s="106">
        <v>1</v>
      </c>
      <c r="L260" s="106"/>
      <c r="M260" s="106">
        <v>1</v>
      </c>
      <c r="N260" s="106"/>
    </row>
    <row r="261" spans="1:14" ht="19.5" customHeight="1" x14ac:dyDescent="0.25">
      <c r="A261" s="200"/>
      <c r="B261" s="200"/>
      <c r="C261" s="106"/>
      <c r="D261" s="106"/>
      <c r="E261" s="106"/>
      <c r="F261" s="106"/>
      <c r="G261" s="106"/>
      <c r="H261" s="106"/>
      <c r="I261" s="106" t="s">
        <v>320</v>
      </c>
      <c r="J261" s="106" t="s">
        <v>321</v>
      </c>
      <c r="K261" s="106">
        <v>1</v>
      </c>
      <c r="L261" s="106"/>
      <c r="M261" s="106">
        <v>1</v>
      </c>
      <c r="N261" s="106"/>
    </row>
    <row r="262" spans="1:14" ht="19.5" customHeight="1" x14ac:dyDescent="0.25">
      <c r="A262" s="200"/>
      <c r="B262" s="200"/>
      <c r="C262" s="84"/>
      <c r="D262" s="84"/>
      <c r="E262" s="106"/>
      <c r="F262" s="106"/>
      <c r="G262" s="106"/>
      <c r="H262" s="106"/>
      <c r="I262" s="84" t="s">
        <v>322</v>
      </c>
      <c r="J262" s="84" t="s">
        <v>323</v>
      </c>
      <c r="K262" s="106">
        <v>1</v>
      </c>
      <c r="L262" s="106"/>
      <c r="M262" s="106">
        <v>1</v>
      </c>
      <c r="N262" s="106"/>
    </row>
    <row r="263" spans="1:14" ht="19.5" customHeight="1" x14ac:dyDescent="0.25">
      <c r="A263" s="200"/>
      <c r="B263" s="200"/>
      <c r="C263" s="84"/>
      <c r="D263" s="84"/>
      <c r="E263" s="106"/>
      <c r="F263" s="106"/>
      <c r="G263" s="106"/>
      <c r="H263" s="106"/>
      <c r="I263" s="84" t="s">
        <v>324</v>
      </c>
      <c r="J263" s="84" t="s">
        <v>325</v>
      </c>
      <c r="K263" s="106">
        <v>1</v>
      </c>
      <c r="L263" s="106"/>
      <c r="M263" s="106">
        <v>1</v>
      </c>
      <c r="N263" s="106"/>
    </row>
    <row r="264" spans="1:14" ht="19.5" customHeight="1" x14ac:dyDescent="0.25">
      <c r="A264" s="200"/>
      <c r="B264" s="200"/>
      <c r="C264" s="84"/>
      <c r="D264" s="84"/>
      <c r="E264" s="106"/>
      <c r="F264" s="106"/>
      <c r="G264" s="106"/>
      <c r="H264" s="106"/>
      <c r="I264" s="84" t="s">
        <v>326</v>
      </c>
      <c r="J264" s="84" t="s">
        <v>327</v>
      </c>
      <c r="K264" s="106">
        <v>1</v>
      </c>
      <c r="L264" s="106"/>
      <c r="M264" s="106">
        <v>1</v>
      </c>
      <c r="N264" s="106"/>
    </row>
    <row r="265" spans="1:14" ht="19.5" customHeight="1" x14ac:dyDescent="0.25">
      <c r="A265" s="200"/>
      <c r="B265" s="200"/>
      <c r="C265" s="84"/>
      <c r="D265" s="84"/>
      <c r="E265" s="106"/>
      <c r="F265" s="106"/>
      <c r="G265" s="106"/>
      <c r="H265" s="106"/>
      <c r="I265" s="84" t="s">
        <v>328</v>
      </c>
      <c r="J265" s="84" t="s">
        <v>329</v>
      </c>
      <c r="K265" s="106">
        <v>1</v>
      </c>
      <c r="L265" s="106"/>
      <c r="M265" s="106">
        <v>1</v>
      </c>
      <c r="N265" s="106"/>
    </row>
    <row r="266" spans="1:14" ht="19.5" customHeight="1" x14ac:dyDescent="0.25">
      <c r="A266" s="200"/>
      <c r="B266" s="200"/>
      <c r="C266" s="84"/>
      <c r="D266" s="84"/>
      <c r="E266" s="106"/>
      <c r="F266" s="106"/>
      <c r="G266" s="106"/>
      <c r="H266" s="106"/>
      <c r="I266" s="84" t="s">
        <v>330</v>
      </c>
      <c r="J266" s="84" t="s">
        <v>331</v>
      </c>
      <c r="K266" s="106">
        <v>1</v>
      </c>
      <c r="L266" s="106"/>
      <c r="M266" s="106">
        <v>1</v>
      </c>
      <c r="N266" s="106"/>
    </row>
    <row r="267" spans="1:14" ht="19.5" customHeight="1" x14ac:dyDescent="0.25">
      <c r="A267" s="200"/>
      <c r="B267" s="125" t="s">
        <v>316</v>
      </c>
      <c r="C267" s="31"/>
      <c r="D267" s="123"/>
      <c r="E267" s="116"/>
      <c r="F267" s="116"/>
      <c r="G267" s="116"/>
      <c r="H267" s="116"/>
      <c r="I267" s="31">
        <v>7</v>
      </c>
      <c r="J267" s="123">
        <v>8</v>
      </c>
      <c r="K267" s="116">
        <f>SUM(K259:K266)</f>
        <v>8</v>
      </c>
      <c r="L267" s="116">
        <f>SUM(L259:L266)</f>
        <v>0</v>
      </c>
      <c r="M267" s="116">
        <f>SUM(M259:M266)</f>
        <v>8</v>
      </c>
      <c r="N267" s="116"/>
    </row>
    <row r="268" spans="1:14" ht="19.5" customHeight="1" x14ac:dyDescent="0.25">
      <c r="A268" s="200">
        <v>3</v>
      </c>
      <c r="B268" s="200" t="s">
        <v>299</v>
      </c>
      <c r="C268" s="112"/>
      <c r="D268" s="112"/>
      <c r="E268" s="106"/>
      <c r="F268" s="106"/>
      <c r="G268" s="106"/>
      <c r="H268" s="106"/>
      <c r="I268" s="112" t="s">
        <v>332</v>
      </c>
      <c r="J268" s="112" t="s">
        <v>333</v>
      </c>
      <c r="K268" s="106">
        <v>1</v>
      </c>
      <c r="L268" s="106"/>
      <c r="M268" s="106">
        <v>1</v>
      </c>
      <c r="N268" s="106"/>
    </row>
    <row r="269" spans="1:14" ht="19.5" customHeight="1" x14ac:dyDescent="0.25">
      <c r="A269" s="200"/>
      <c r="B269" s="200"/>
      <c r="C269" s="112"/>
      <c r="D269" s="112"/>
      <c r="E269" s="106"/>
      <c r="F269" s="106"/>
      <c r="G269" s="106"/>
      <c r="H269" s="106"/>
      <c r="I269" s="112" t="s">
        <v>334</v>
      </c>
      <c r="J269" s="112" t="s">
        <v>335</v>
      </c>
      <c r="K269" s="106">
        <v>1</v>
      </c>
      <c r="L269" s="106"/>
      <c r="M269" s="106">
        <v>1</v>
      </c>
      <c r="N269" s="106"/>
    </row>
    <row r="270" spans="1:14" ht="19.5" customHeight="1" x14ac:dyDescent="0.25">
      <c r="A270" s="200"/>
      <c r="B270" s="200"/>
      <c r="C270" s="208"/>
      <c r="D270" s="112"/>
      <c r="E270" s="106"/>
      <c r="F270" s="106"/>
      <c r="G270" s="106"/>
      <c r="H270" s="106"/>
      <c r="I270" s="208" t="s">
        <v>336</v>
      </c>
      <c r="J270" s="112" t="s">
        <v>337</v>
      </c>
      <c r="K270" s="106">
        <v>1</v>
      </c>
      <c r="L270" s="106"/>
      <c r="M270" s="106">
        <v>1</v>
      </c>
      <c r="N270" s="106"/>
    </row>
    <row r="271" spans="1:14" ht="19.5" customHeight="1" x14ac:dyDescent="0.25">
      <c r="A271" s="200"/>
      <c r="B271" s="200"/>
      <c r="C271" s="208"/>
      <c r="D271" s="112"/>
      <c r="E271" s="106"/>
      <c r="F271" s="106"/>
      <c r="G271" s="106"/>
      <c r="H271" s="106"/>
      <c r="I271" s="208"/>
      <c r="J271" s="112" t="s">
        <v>338</v>
      </c>
      <c r="K271" s="106">
        <v>1</v>
      </c>
      <c r="L271" s="106"/>
      <c r="M271" s="106">
        <v>1</v>
      </c>
      <c r="N271" s="106"/>
    </row>
    <row r="272" spans="1:14" ht="19.5" customHeight="1" x14ac:dyDescent="0.25">
      <c r="A272" s="200"/>
      <c r="B272" s="200"/>
      <c r="C272" s="208"/>
      <c r="D272" s="112"/>
      <c r="E272" s="106"/>
      <c r="F272" s="106"/>
      <c r="G272" s="106"/>
      <c r="H272" s="106"/>
      <c r="I272" s="208"/>
      <c r="J272" s="112" t="s">
        <v>339</v>
      </c>
      <c r="K272" s="106">
        <v>1</v>
      </c>
      <c r="L272" s="106"/>
      <c r="M272" s="106">
        <v>1</v>
      </c>
      <c r="N272" s="106"/>
    </row>
    <row r="273" spans="1:14" ht="19.5" customHeight="1" x14ac:dyDescent="0.25">
      <c r="A273" s="200"/>
      <c r="B273" s="200"/>
      <c r="C273" s="208"/>
      <c r="D273" s="112"/>
      <c r="E273" s="106"/>
      <c r="F273" s="106"/>
      <c r="G273" s="106"/>
      <c r="H273" s="106"/>
      <c r="I273" s="208" t="s">
        <v>340</v>
      </c>
      <c r="J273" s="112" t="s">
        <v>341</v>
      </c>
      <c r="K273" s="106">
        <v>1</v>
      </c>
      <c r="L273" s="106"/>
      <c r="M273" s="106">
        <v>1</v>
      </c>
      <c r="N273" s="106"/>
    </row>
    <row r="274" spans="1:14" ht="19.5" customHeight="1" x14ac:dyDescent="0.25">
      <c r="A274" s="200"/>
      <c r="B274" s="200"/>
      <c r="C274" s="208"/>
      <c r="D274" s="112"/>
      <c r="E274" s="106"/>
      <c r="F274" s="106"/>
      <c r="G274" s="106"/>
      <c r="H274" s="106"/>
      <c r="I274" s="208"/>
      <c r="J274" s="112" t="s">
        <v>342</v>
      </c>
      <c r="K274" s="106">
        <v>1</v>
      </c>
      <c r="L274" s="106"/>
      <c r="M274" s="106">
        <v>1</v>
      </c>
      <c r="N274" s="106"/>
    </row>
    <row r="275" spans="1:14" ht="19.5" customHeight="1" x14ac:dyDescent="0.25">
      <c r="A275" s="200"/>
      <c r="B275" s="200"/>
      <c r="C275" s="208"/>
      <c r="D275" s="112"/>
      <c r="E275" s="106"/>
      <c r="F275" s="106"/>
      <c r="G275" s="106"/>
      <c r="H275" s="106"/>
      <c r="I275" s="208" t="s">
        <v>343</v>
      </c>
      <c r="J275" s="112" t="s">
        <v>344</v>
      </c>
      <c r="K275" s="106">
        <v>1</v>
      </c>
      <c r="L275" s="106"/>
      <c r="M275" s="106">
        <v>1</v>
      </c>
      <c r="N275" s="106"/>
    </row>
    <row r="276" spans="1:14" ht="19.5" customHeight="1" x14ac:dyDescent="0.25">
      <c r="A276" s="200"/>
      <c r="B276" s="200"/>
      <c r="C276" s="208"/>
      <c r="D276" s="112"/>
      <c r="E276" s="106"/>
      <c r="F276" s="106"/>
      <c r="G276" s="106"/>
      <c r="H276" s="106"/>
      <c r="I276" s="208"/>
      <c r="J276" s="112" t="s">
        <v>345</v>
      </c>
      <c r="K276" s="106">
        <v>1</v>
      </c>
      <c r="L276" s="106"/>
      <c r="M276" s="106">
        <v>1</v>
      </c>
      <c r="N276" s="106"/>
    </row>
    <row r="277" spans="1:14" ht="19.5" customHeight="1" x14ac:dyDescent="0.25">
      <c r="A277" s="200"/>
      <c r="B277" s="200"/>
      <c r="C277" s="208"/>
      <c r="D277" s="112"/>
      <c r="E277" s="106"/>
      <c r="F277" s="106"/>
      <c r="G277" s="106"/>
      <c r="H277" s="106"/>
      <c r="I277" s="208" t="s">
        <v>346</v>
      </c>
      <c r="J277" s="112" t="s">
        <v>347</v>
      </c>
      <c r="K277" s="106">
        <v>1</v>
      </c>
      <c r="L277" s="106"/>
      <c r="M277" s="106">
        <v>1</v>
      </c>
      <c r="N277" s="106"/>
    </row>
    <row r="278" spans="1:14" ht="19.5" customHeight="1" x14ac:dyDescent="0.25">
      <c r="A278" s="200"/>
      <c r="B278" s="200"/>
      <c r="C278" s="208"/>
      <c r="D278" s="112"/>
      <c r="E278" s="106"/>
      <c r="F278" s="106"/>
      <c r="G278" s="106"/>
      <c r="H278" s="106"/>
      <c r="I278" s="208"/>
      <c r="J278" s="112" t="s">
        <v>348</v>
      </c>
      <c r="K278" s="106">
        <v>1</v>
      </c>
      <c r="L278" s="106"/>
      <c r="M278" s="106">
        <v>1</v>
      </c>
      <c r="N278" s="106"/>
    </row>
    <row r="279" spans="1:14" ht="19.5" customHeight="1" x14ac:dyDescent="0.25">
      <c r="A279" s="200"/>
      <c r="B279" s="200"/>
      <c r="C279" s="208"/>
      <c r="D279" s="112"/>
      <c r="E279" s="106"/>
      <c r="F279" s="106"/>
      <c r="G279" s="106"/>
      <c r="H279" s="106"/>
      <c r="I279" s="208"/>
      <c r="J279" s="112" t="s">
        <v>349</v>
      </c>
      <c r="K279" s="106">
        <v>1</v>
      </c>
      <c r="L279" s="106"/>
      <c r="M279" s="106">
        <v>1</v>
      </c>
      <c r="N279" s="106"/>
    </row>
    <row r="280" spans="1:14" ht="19.5" customHeight="1" x14ac:dyDescent="0.25">
      <c r="A280" s="200"/>
      <c r="B280" s="200"/>
      <c r="C280" s="208"/>
      <c r="D280" s="112"/>
      <c r="E280" s="106"/>
      <c r="F280" s="106"/>
      <c r="G280" s="106"/>
      <c r="H280" s="106"/>
      <c r="I280" s="208"/>
      <c r="J280" s="112" t="s">
        <v>350</v>
      </c>
      <c r="K280" s="106">
        <v>1</v>
      </c>
      <c r="L280" s="106"/>
      <c r="M280" s="106">
        <v>1</v>
      </c>
      <c r="N280" s="106"/>
    </row>
    <row r="281" spans="1:14" ht="19.5" customHeight="1" x14ac:dyDescent="0.25">
      <c r="A281" s="200"/>
      <c r="B281" s="200"/>
      <c r="C281" s="208"/>
      <c r="D281" s="112"/>
      <c r="E281" s="106"/>
      <c r="F281" s="106"/>
      <c r="G281" s="106"/>
      <c r="H281" s="106"/>
      <c r="I281" s="208"/>
      <c r="J281" s="112" t="s">
        <v>351</v>
      </c>
      <c r="K281" s="106">
        <v>1</v>
      </c>
      <c r="L281" s="106"/>
      <c r="M281" s="106">
        <v>1</v>
      </c>
      <c r="N281" s="106"/>
    </row>
    <row r="282" spans="1:14" ht="19.5" customHeight="1" x14ac:dyDescent="0.25">
      <c r="A282" s="200"/>
      <c r="B282" s="200"/>
      <c r="C282" s="208"/>
      <c r="D282" s="112"/>
      <c r="E282" s="106"/>
      <c r="F282" s="106"/>
      <c r="G282" s="106"/>
      <c r="H282" s="106"/>
      <c r="I282" s="208" t="s">
        <v>352</v>
      </c>
      <c r="J282" s="112" t="s">
        <v>353</v>
      </c>
      <c r="K282" s="106">
        <v>1</v>
      </c>
      <c r="L282" s="106"/>
      <c r="M282" s="106">
        <v>1</v>
      </c>
      <c r="N282" s="106"/>
    </row>
    <row r="283" spans="1:14" ht="19.5" customHeight="1" x14ac:dyDescent="0.25">
      <c r="A283" s="200"/>
      <c r="B283" s="200"/>
      <c r="C283" s="208"/>
      <c r="D283" s="112"/>
      <c r="E283" s="106"/>
      <c r="F283" s="106"/>
      <c r="G283" s="106"/>
      <c r="H283" s="106"/>
      <c r="I283" s="208"/>
      <c r="J283" s="112" t="s">
        <v>354</v>
      </c>
      <c r="K283" s="106">
        <v>1</v>
      </c>
      <c r="L283" s="106"/>
      <c r="M283" s="106">
        <v>1</v>
      </c>
      <c r="N283" s="106"/>
    </row>
    <row r="284" spans="1:14" ht="19.5" customHeight="1" x14ac:dyDescent="0.25">
      <c r="A284" s="200"/>
      <c r="B284" s="200"/>
      <c r="C284" s="208"/>
      <c r="D284" s="112"/>
      <c r="E284" s="106"/>
      <c r="F284" s="106"/>
      <c r="G284" s="106"/>
      <c r="H284" s="106"/>
      <c r="I284" s="208"/>
      <c r="J284" s="112" t="s">
        <v>355</v>
      </c>
      <c r="K284" s="106">
        <v>1</v>
      </c>
      <c r="L284" s="106"/>
      <c r="M284" s="106">
        <v>1</v>
      </c>
      <c r="N284" s="106"/>
    </row>
    <row r="285" spans="1:14" ht="19.5" customHeight="1" x14ac:dyDescent="0.25">
      <c r="A285" s="200"/>
      <c r="B285" s="200"/>
      <c r="C285" s="112"/>
      <c r="D285" s="112"/>
      <c r="E285" s="106"/>
      <c r="F285" s="106"/>
      <c r="G285" s="106"/>
      <c r="H285" s="106"/>
      <c r="I285" s="112" t="s">
        <v>356</v>
      </c>
      <c r="J285" s="112" t="s">
        <v>357</v>
      </c>
      <c r="K285" s="106">
        <v>1</v>
      </c>
      <c r="L285" s="106"/>
      <c r="M285" s="106">
        <v>1</v>
      </c>
      <c r="N285" s="106"/>
    </row>
    <row r="286" spans="1:14" ht="19.5" customHeight="1" x14ac:dyDescent="0.25">
      <c r="A286" s="200"/>
      <c r="B286" s="200"/>
      <c r="C286" s="112"/>
      <c r="D286" s="112"/>
      <c r="E286" s="106"/>
      <c r="F286" s="106"/>
      <c r="G286" s="106"/>
      <c r="H286" s="106"/>
      <c r="I286" s="112" t="s">
        <v>358</v>
      </c>
      <c r="J286" s="112" t="s">
        <v>359</v>
      </c>
      <c r="K286" s="106">
        <v>1</v>
      </c>
      <c r="L286" s="106"/>
      <c r="M286" s="106">
        <v>1</v>
      </c>
      <c r="N286" s="106"/>
    </row>
    <row r="287" spans="1:14" ht="19.5" customHeight="1" x14ac:dyDescent="0.25">
      <c r="A287" s="200"/>
      <c r="B287" s="200"/>
      <c r="C287" s="208"/>
      <c r="D287" s="112"/>
      <c r="E287" s="106"/>
      <c r="F287" s="106"/>
      <c r="G287" s="106"/>
      <c r="H287" s="106"/>
      <c r="I287" s="208" t="s">
        <v>360</v>
      </c>
      <c r="J287" s="112" t="s">
        <v>361</v>
      </c>
      <c r="K287" s="106">
        <v>1</v>
      </c>
      <c r="L287" s="106"/>
      <c r="M287" s="106">
        <v>1</v>
      </c>
      <c r="N287" s="106"/>
    </row>
    <row r="288" spans="1:14" ht="19.5" customHeight="1" x14ac:dyDescent="0.25">
      <c r="A288" s="200"/>
      <c r="B288" s="200"/>
      <c r="C288" s="208"/>
      <c r="D288" s="112"/>
      <c r="E288" s="106"/>
      <c r="F288" s="106"/>
      <c r="G288" s="106"/>
      <c r="H288" s="106"/>
      <c r="I288" s="208"/>
      <c r="J288" s="112" t="s">
        <v>362</v>
      </c>
      <c r="K288" s="106">
        <v>1</v>
      </c>
      <c r="L288" s="106"/>
      <c r="M288" s="106">
        <v>1</v>
      </c>
      <c r="N288" s="106"/>
    </row>
    <row r="289" spans="1:14" ht="19.5" customHeight="1" x14ac:dyDescent="0.25">
      <c r="A289" s="200"/>
      <c r="B289" s="200"/>
      <c r="C289" s="208"/>
      <c r="D289" s="112"/>
      <c r="E289" s="106"/>
      <c r="F289" s="106"/>
      <c r="G289" s="106"/>
      <c r="H289" s="106"/>
      <c r="I289" s="208"/>
      <c r="J289" s="112" t="s">
        <v>363</v>
      </c>
      <c r="K289" s="106">
        <v>1</v>
      </c>
      <c r="L289" s="106"/>
      <c r="M289" s="106">
        <v>1</v>
      </c>
      <c r="N289" s="106"/>
    </row>
    <row r="290" spans="1:14" ht="19.5" customHeight="1" x14ac:dyDescent="0.25">
      <c r="A290" s="200"/>
      <c r="B290" s="200"/>
      <c r="C290" s="208"/>
      <c r="D290" s="112"/>
      <c r="E290" s="106"/>
      <c r="F290" s="106"/>
      <c r="G290" s="106"/>
      <c r="H290" s="106"/>
      <c r="I290" s="208" t="s">
        <v>364</v>
      </c>
      <c r="J290" s="112" t="s">
        <v>365</v>
      </c>
      <c r="K290" s="106">
        <v>1</v>
      </c>
      <c r="L290" s="106"/>
      <c r="M290" s="106">
        <v>1</v>
      </c>
      <c r="N290" s="106"/>
    </row>
    <row r="291" spans="1:14" ht="19.5" customHeight="1" x14ac:dyDescent="0.25">
      <c r="A291" s="200"/>
      <c r="B291" s="200"/>
      <c r="C291" s="208"/>
      <c r="D291" s="112"/>
      <c r="E291" s="106"/>
      <c r="F291" s="106"/>
      <c r="G291" s="106"/>
      <c r="H291" s="106"/>
      <c r="I291" s="208"/>
      <c r="J291" s="112" t="s">
        <v>366</v>
      </c>
      <c r="K291" s="106">
        <v>1</v>
      </c>
      <c r="L291" s="106"/>
      <c r="M291" s="106">
        <v>1</v>
      </c>
      <c r="N291" s="106"/>
    </row>
    <row r="292" spans="1:14" ht="19.5" customHeight="1" x14ac:dyDescent="0.25">
      <c r="A292" s="200"/>
      <c r="B292" s="200"/>
      <c r="C292" s="208"/>
      <c r="D292" s="112"/>
      <c r="E292" s="106"/>
      <c r="F292" s="106"/>
      <c r="G292" s="106"/>
      <c r="H292" s="106"/>
      <c r="I292" s="208"/>
      <c r="J292" s="112" t="s">
        <v>367</v>
      </c>
      <c r="K292" s="106">
        <v>1</v>
      </c>
      <c r="L292" s="106"/>
      <c r="M292" s="106">
        <v>1</v>
      </c>
      <c r="N292" s="106"/>
    </row>
    <row r="293" spans="1:14" ht="19.5" customHeight="1" x14ac:dyDescent="0.25">
      <c r="A293" s="200">
        <v>3</v>
      </c>
      <c r="B293" s="200" t="s">
        <v>299</v>
      </c>
      <c r="C293" s="208"/>
      <c r="D293" s="112"/>
      <c r="E293" s="106"/>
      <c r="F293" s="106"/>
      <c r="G293" s="106"/>
      <c r="H293" s="106"/>
      <c r="I293" s="208" t="s">
        <v>368</v>
      </c>
      <c r="J293" s="112" t="s">
        <v>369</v>
      </c>
      <c r="K293" s="106">
        <v>1</v>
      </c>
      <c r="L293" s="106"/>
      <c r="M293" s="106">
        <v>1</v>
      </c>
      <c r="N293" s="106"/>
    </row>
    <row r="294" spans="1:14" ht="19.5" customHeight="1" x14ac:dyDescent="0.25">
      <c r="A294" s="200"/>
      <c r="B294" s="200"/>
      <c r="C294" s="208"/>
      <c r="D294" s="112"/>
      <c r="E294" s="106"/>
      <c r="F294" s="106"/>
      <c r="G294" s="106"/>
      <c r="H294" s="106"/>
      <c r="I294" s="208"/>
      <c r="J294" s="112" t="s">
        <v>370</v>
      </c>
      <c r="K294" s="106">
        <v>1</v>
      </c>
      <c r="L294" s="106"/>
      <c r="M294" s="106">
        <v>1</v>
      </c>
      <c r="N294" s="106"/>
    </row>
    <row r="295" spans="1:14" ht="19.5" customHeight="1" x14ac:dyDescent="0.25">
      <c r="A295" s="200"/>
      <c r="B295" s="200"/>
      <c r="C295" s="112"/>
      <c r="D295" s="112"/>
      <c r="E295" s="106"/>
      <c r="F295" s="106"/>
      <c r="G295" s="106"/>
      <c r="H295" s="106"/>
      <c r="I295" s="112" t="s">
        <v>371</v>
      </c>
      <c r="J295" s="112" t="s">
        <v>372</v>
      </c>
      <c r="K295" s="106">
        <v>1</v>
      </c>
      <c r="L295" s="106"/>
      <c r="M295" s="106">
        <v>1</v>
      </c>
      <c r="N295" s="106"/>
    </row>
    <row r="296" spans="1:14" ht="19.5" customHeight="1" x14ac:dyDescent="0.25">
      <c r="A296" s="200"/>
      <c r="B296" s="200"/>
      <c r="C296" s="112"/>
      <c r="D296" s="112"/>
      <c r="E296" s="106"/>
      <c r="F296" s="106"/>
      <c r="G296" s="106"/>
      <c r="H296" s="106"/>
      <c r="I296" s="112" t="s">
        <v>373</v>
      </c>
      <c r="J296" s="112" t="s">
        <v>374</v>
      </c>
      <c r="K296" s="106">
        <v>1</v>
      </c>
      <c r="L296" s="106"/>
      <c r="M296" s="106">
        <v>1</v>
      </c>
      <c r="N296" s="106"/>
    </row>
    <row r="297" spans="1:14" ht="19.5" customHeight="1" x14ac:dyDescent="0.25">
      <c r="A297" s="200"/>
      <c r="B297" s="200"/>
      <c r="C297" s="112"/>
      <c r="D297" s="112"/>
      <c r="E297" s="106"/>
      <c r="F297" s="106"/>
      <c r="G297" s="106"/>
      <c r="H297" s="106"/>
      <c r="I297" s="112" t="s">
        <v>375</v>
      </c>
      <c r="J297" s="112" t="s">
        <v>376</v>
      </c>
      <c r="K297" s="106">
        <v>1</v>
      </c>
      <c r="L297" s="106"/>
      <c r="M297" s="106">
        <v>1</v>
      </c>
      <c r="N297" s="106"/>
    </row>
    <row r="298" spans="1:14" ht="19.5" customHeight="1" x14ac:dyDescent="0.25">
      <c r="A298" s="200"/>
      <c r="B298" s="200"/>
      <c r="C298" s="208"/>
      <c r="D298" s="112"/>
      <c r="E298" s="106"/>
      <c r="F298" s="106"/>
      <c r="G298" s="106"/>
      <c r="H298" s="106"/>
      <c r="I298" s="208" t="s">
        <v>377</v>
      </c>
      <c r="J298" s="112" t="s">
        <v>378</v>
      </c>
      <c r="K298" s="106">
        <v>1</v>
      </c>
      <c r="L298" s="106"/>
      <c r="M298" s="106">
        <v>1</v>
      </c>
      <c r="N298" s="106"/>
    </row>
    <row r="299" spans="1:14" ht="19.5" customHeight="1" x14ac:dyDescent="0.25">
      <c r="A299" s="200"/>
      <c r="B299" s="200"/>
      <c r="C299" s="208"/>
      <c r="D299" s="112"/>
      <c r="E299" s="106"/>
      <c r="F299" s="106"/>
      <c r="G299" s="106"/>
      <c r="H299" s="106"/>
      <c r="I299" s="208"/>
      <c r="J299" s="112" t="s">
        <v>379</v>
      </c>
      <c r="K299" s="106">
        <v>1</v>
      </c>
      <c r="L299" s="106"/>
      <c r="M299" s="106">
        <v>1</v>
      </c>
      <c r="N299" s="106"/>
    </row>
    <row r="300" spans="1:14" ht="19.5" customHeight="1" x14ac:dyDescent="0.25">
      <c r="A300" s="200"/>
      <c r="B300" s="200"/>
      <c r="C300" s="208"/>
      <c r="D300" s="112"/>
      <c r="E300" s="106"/>
      <c r="F300" s="106"/>
      <c r="G300" s="106"/>
      <c r="H300" s="106"/>
      <c r="I300" s="208" t="s">
        <v>380</v>
      </c>
      <c r="J300" s="112" t="s">
        <v>381</v>
      </c>
      <c r="K300" s="106">
        <v>1</v>
      </c>
      <c r="L300" s="106"/>
      <c r="M300" s="106">
        <v>1</v>
      </c>
      <c r="N300" s="106"/>
    </row>
    <row r="301" spans="1:14" ht="19.5" customHeight="1" x14ac:dyDescent="0.25">
      <c r="A301" s="200"/>
      <c r="B301" s="200"/>
      <c r="C301" s="208"/>
      <c r="D301" s="112"/>
      <c r="E301" s="106"/>
      <c r="F301" s="106"/>
      <c r="G301" s="106"/>
      <c r="H301" s="106"/>
      <c r="I301" s="208"/>
      <c r="J301" s="112" t="s">
        <v>382</v>
      </c>
      <c r="K301" s="106">
        <v>1</v>
      </c>
      <c r="L301" s="106"/>
      <c r="M301" s="106">
        <v>1</v>
      </c>
      <c r="N301" s="106"/>
    </row>
    <row r="302" spans="1:14" ht="19.5" customHeight="1" x14ac:dyDescent="0.25">
      <c r="A302" s="200"/>
      <c r="B302" s="200"/>
      <c r="C302" s="208"/>
      <c r="D302" s="112"/>
      <c r="E302" s="106"/>
      <c r="F302" s="106"/>
      <c r="G302" s="106"/>
      <c r="H302" s="106"/>
      <c r="I302" s="208" t="s">
        <v>383</v>
      </c>
      <c r="J302" s="112" t="s">
        <v>384</v>
      </c>
      <c r="K302" s="106">
        <v>1</v>
      </c>
      <c r="L302" s="106"/>
      <c r="M302" s="106">
        <v>1</v>
      </c>
      <c r="N302" s="106"/>
    </row>
    <row r="303" spans="1:14" ht="19.5" customHeight="1" x14ac:dyDescent="0.25">
      <c r="A303" s="200"/>
      <c r="B303" s="200"/>
      <c r="C303" s="208"/>
      <c r="D303" s="112"/>
      <c r="E303" s="106"/>
      <c r="F303" s="106"/>
      <c r="G303" s="106"/>
      <c r="H303" s="106"/>
      <c r="I303" s="208"/>
      <c r="J303" s="112" t="s">
        <v>385</v>
      </c>
      <c r="K303" s="106">
        <v>1</v>
      </c>
      <c r="L303" s="106"/>
      <c r="M303" s="106">
        <v>1</v>
      </c>
      <c r="N303" s="106"/>
    </row>
    <row r="304" spans="1:14" ht="19.5" customHeight="1" x14ac:dyDescent="0.25">
      <c r="A304" s="200"/>
      <c r="B304" s="200"/>
      <c r="C304" s="208"/>
      <c r="D304" s="112"/>
      <c r="E304" s="106"/>
      <c r="F304" s="106"/>
      <c r="G304" s="106"/>
      <c r="H304" s="106"/>
      <c r="I304" s="208"/>
      <c r="J304" s="112" t="s">
        <v>386</v>
      </c>
      <c r="K304" s="106">
        <v>1</v>
      </c>
      <c r="L304" s="106"/>
      <c r="M304" s="106">
        <v>1</v>
      </c>
      <c r="N304" s="106"/>
    </row>
    <row r="305" spans="1:14" ht="19.5" customHeight="1" x14ac:dyDescent="0.25">
      <c r="A305" s="200"/>
      <c r="B305" s="200"/>
      <c r="C305" s="208"/>
      <c r="D305" s="112"/>
      <c r="E305" s="106"/>
      <c r="F305" s="106"/>
      <c r="G305" s="106"/>
      <c r="H305" s="106"/>
      <c r="I305" s="208"/>
      <c r="J305" s="112" t="s">
        <v>387</v>
      </c>
      <c r="K305" s="106">
        <v>1</v>
      </c>
      <c r="L305" s="106"/>
      <c r="M305" s="106">
        <v>1</v>
      </c>
      <c r="N305" s="106"/>
    </row>
    <row r="306" spans="1:14" ht="19.5" customHeight="1" x14ac:dyDescent="0.25">
      <c r="A306" s="200"/>
      <c r="B306" s="200"/>
      <c r="C306" s="208"/>
      <c r="D306" s="112"/>
      <c r="E306" s="106"/>
      <c r="F306" s="106"/>
      <c r="G306" s="106"/>
      <c r="H306" s="106"/>
      <c r="I306" s="208"/>
      <c r="J306" s="112" t="s">
        <v>388</v>
      </c>
      <c r="K306" s="106">
        <v>1</v>
      </c>
      <c r="L306" s="106"/>
      <c r="M306" s="106">
        <v>1</v>
      </c>
      <c r="N306" s="106"/>
    </row>
    <row r="307" spans="1:14" ht="19.5" customHeight="1" x14ac:dyDescent="0.25">
      <c r="A307" s="200"/>
      <c r="B307" s="200"/>
      <c r="C307" s="208"/>
      <c r="D307" s="112"/>
      <c r="E307" s="106"/>
      <c r="F307" s="106"/>
      <c r="G307" s="106"/>
      <c r="H307" s="106"/>
      <c r="I307" s="208" t="s">
        <v>389</v>
      </c>
      <c r="J307" s="112" t="s">
        <v>390</v>
      </c>
      <c r="K307" s="106">
        <v>1</v>
      </c>
      <c r="L307" s="106"/>
      <c r="M307" s="106">
        <v>1</v>
      </c>
      <c r="N307" s="106"/>
    </row>
    <row r="308" spans="1:14" ht="19.5" customHeight="1" x14ac:dyDescent="0.25">
      <c r="A308" s="200"/>
      <c r="B308" s="200"/>
      <c r="C308" s="208"/>
      <c r="D308" s="112"/>
      <c r="E308" s="106"/>
      <c r="F308" s="106"/>
      <c r="G308" s="106"/>
      <c r="H308" s="106"/>
      <c r="I308" s="208"/>
      <c r="J308" s="112" t="s">
        <v>391</v>
      </c>
      <c r="K308" s="106">
        <v>1</v>
      </c>
      <c r="L308" s="106"/>
      <c r="M308" s="106">
        <v>1</v>
      </c>
      <c r="N308" s="106"/>
    </row>
    <row r="309" spans="1:14" ht="19.5" customHeight="1" x14ac:dyDescent="0.25">
      <c r="A309" s="200"/>
      <c r="B309" s="200"/>
      <c r="C309" s="112"/>
      <c r="D309" s="112"/>
      <c r="E309" s="106"/>
      <c r="F309" s="106"/>
      <c r="G309" s="106"/>
      <c r="H309" s="106"/>
      <c r="I309" s="112" t="s">
        <v>392</v>
      </c>
      <c r="J309" s="112" t="s">
        <v>393</v>
      </c>
      <c r="K309" s="106">
        <v>1</v>
      </c>
      <c r="L309" s="106"/>
      <c r="M309" s="106">
        <v>1</v>
      </c>
      <c r="N309" s="106"/>
    </row>
    <row r="310" spans="1:14" ht="19.5" customHeight="1" x14ac:dyDescent="0.25">
      <c r="A310" s="200"/>
      <c r="B310" s="200"/>
      <c r="C310" s="208"/>
      <c r="D310" s="112"/>
      <c r="E310" s="106"/>
      <c r="F310" s="106"/>
      <c r="G310" s="106"/>
      <c r="H310" s="106"/>
      <c r="I310" s="208" t="s">
        <v>394</v>
      </c>
      <c r="J310" s="112" t="s">
        <v>395</v>
      </c>
      <c r="K310" s="106">
        <v>1</v>
      </c>
      <c r="L310" s="106"/>
      <c r="M310" s="106">
        <v>1</v>
      </c>
      <c r="N310" s="106"/>
    </row>
    <row r="311" spans="1:14" ht="19.5" customHeight="1" x14ac:dyDescent="0.25">
      <c r="A311" s="200"/>
      <c r="B311" s="200"/>
      <c r="C311" s="208"/>
      <c r="D311" s="112"/>
      <c r="E311" s="106"/>
      <c r="F311" s="106"/>
      <c r="G311" s="106"/>
      <c r="H311" s="106"/>
      <c r="I311" s="208"/>
      <c r="J311" s="112" t="s">
        <v>396</v>
      </c>
      <c r="K311" s="106">
        <v>1</v>
      </c>
      <c r="L311" s="106"/>
      <c r="M311" s="106">
        <v>1</v>
      </c>
      <c r="N311" s="106"/>
    </row>
    <row r="312" spans="1:14" ht="19.5" customHeight="1" x14ac:dyDescent="0.25">
      <c r="A312" s="200"/>
      <c r="B312" s="200"/>
      <c r="C312" s="208"/>
      <c r="D312" s="112"/>
      <c r="E312" s="106"/>
      <c r="F312" s="106"/>
      <c r="G312" s="106"/>
      <c r="H312" s="106"/>
      <c r="I312" s="208"/>
      <c r="J312" s="112" t="s">
        <v>397</v>
      </c>
      <c r="K312" s="106">
        <v>1</v>
      </c>
      <c r="L312" s="106"/>
      <c r="M312" s="106">
        <v>1</v>
      </c>
      <c r="N312" s="106"/>
    </row>
    <row r="313" spans="1:14" ht="19.5" customHeight="1" x14ac:dyDescent="0.25">
      <c r="A313" s="200"/>
      <c r="B313" s="200"/>
      <c r="C313" s="112"/>
      <c r="D313" s="112"/>
      <c r="E313" s="106"/>
      <c r="F313" s="106"/>
      <c r="G313" s="106"/>
      <c r="H313" s="106"/>
      <c r="I313" s="112" t="s">
        <v>398</v>
      </c>
      <c r="J313" s="112" t="s">
        <v>399</v>
      </c>
      <c r="K313" s="106">
        <v>1</v>
      </c>
      <c r="L313" s="106"/>
      <c r="M313" s="106">
        <v>1</v>
      </c>
      <c r="N313" s="106"/>
    </row>
    <row r="314" spans="1:14" ht="19.5" customHeight="1" x14ac:dyDescent="0.25">
      <c r="A314" s="200"/>
      <c r="B314" s="125" t="s">
        <v>316</v>
      </c>
      <c r="C314" s="31"/>
      <c r="D314" s="123"/>
      <c r="E314" s="116"/>
      <c r="F314" s="116"/>
      <c r="G314" s="116"/>
      <c r="H314" s="116"/>
      <c r="I314" s="31">
        <v>22</v>
      </c>
      <c r="J314" s="123">
        <v>46</v>
      </c>
      <c r="K314" s="116">
        <f>SUM(K268:K313)</f>
        <v>46</v>
      </c>
      <c r="L314" s="116">
        <f>SUM(L268:L313)</f>
        <v>0</v>
      </c>
      <c r="M314" s="116">
        <f>SUM(M268:M313)</f>
        <v>46</v>
      </c>
      <c r="N314" s="116"/>
    </row>
    <row r="315" spans="1:14" ht="19.5" customHeight="1" x14ac:dyDescent="0.25">
      <c r="A315" s="200">
        <v>4</v>
      </c>
      <c r="B315" s="200" t="s">
        <v>400</v>
      </c>
      <c r="C315" s="198"/>
      <c r="D315" s="84"/>
      <c r="E315" s="106"/>
      <c r="F315" s="106"/>
      <c r="G315" s="106"/>
      <c r="H315" s="106"/>
      <c r="I315" s="198" t="s">
        <v>401</v>
      </c>
      <c r="J315" s="84" t="s">
        <v>402</v>
      </c>
      <c r="K315" s="106">
        <v>1</v>
      </c>
      <c r="L315" s="106"/>
      <c r="M315" s="106">
        <v>1</v>
      </c>
      <c r="N315" s="106"/>
    </row>
    <row r="316" spans="1:14" ht="19.5" customHeight="1" x14ac:dyDescent="0.25">
      <c r="A316" s="200"/>
      <c r="B316" s="200"/>
      <c r="C316" s="198"/>
      <c r="D316" s="84"/>
      <c r="E316" s="106"/>
      <c r="F316" s="106"/>
      <c r="G316" s="106"/>
      <c r="H316" s="106"/>
      <c r="I316" s="198"/>
      <c r="J316" s="84" t="s">
        <v>403</v>
      </c>
      <c r="K316" s="106">
        <v>1</v>
      </c>
      <c r="L316" s="106"/>
      <c r="M316" s="106">
        <v>1</v>
      </c>
      <c r="N316" s="106"/>
    </row>
    <row r="317" spans="1:14" ht="19.5" customHeight="1" x14ac:dyDescent="0.25">
      <c r="A317" s="200"/>
      <c r="B317" s="200"/>
      <c r="C317" s="198"/>
      <c r="D317" s="84"/>
      <c r="E317" s="106"/>
      <c r="F317" s="106"/>
      <c r="G317" s="106"/>
      <c r="H317" s="106"/>
      <c r="I317" s="198" t="s">
        <v>404</v>
      </c>
      <c r="J317" s="84" t="s">
        <v>405</v>
      </c>
      <c r="K317" s="106">
        <v>1</v>
      </c>
      <c r="L317" s="106"/>
      <c r="M317" s="106">
        <v>1</v>
      </c>
      <c r="N317" s="106"/>
    </row>
    <row r="318" spans="1:14" ht="19.5" customHeight="1" x14ac:dyDescent="0.25">
      <c r="A318" s="200"/>
      <c r="B318" s="200"/>
      <c r="C318" s="198"/>
      <c r="D318" s="84"/>
      <c r="E318" s="106"/>
      <c r="F318" s="106"/>
      <c r="G318" s="106"/>
      <c r="H318" s="106"/>
      <c r="I318" s="198"/>
      <c r="J318" s="84" t="s">
        <v>406</v>
      </c>
      <c r="K318" s="106">
        <v>1</v>
      </c>
      <c r="L318" s="106"/>
      <c r="M318" s="106">
        <v>1</v>
      </c>
      <c r="N318" s="106"/>
    </row>
    <row r="319" spans="1:14" ht="19.5" customHeight="1" x14ac:dyDescent="0.25">
      <c r="A319" s="200"/>
      <c r="B319" s="200"/>
      <c r="C319" s="106"/>
      <c r="D319" s="84"/>
      <c r="E319" s="106"/>
      <c r="F319" s="106"/>
      <c r="G319" s="106"/>
      <c r="H319" s="106"/>
      <c r="I319" s="106" t="s">
        <v>407</v>
      </c>
      <c r="J319" s="84" t="s">
        <v>408</v>
      </c>
      <c r="K319" s="106">
        <v>1</v>
      </c>
      <c r="L319" s="106"/>
      <c r="M319" s="106">
        <v>1</v>
      </c>
      <c r="N319" s="106"/>
    </row>
    <row r="320" spans="1:14" ht="19.5" customHeight="1" x14ac:dyDescent="0.25">
      <c r="A320" s="200"/>
      <c r="B320" s="125" t="s">
        <v>316</v>
      </c>
      <c r="C320" s="31"/>
      <c r="D320" s="123"/>
      <c r="E320" s="116"/>
      <c r="F320" s="116"/>
      <c r="G320" s="116"/>
      <c r="H320" s="116"/>
      <c r="I320" s="31">
        <v>3</v>
      </c>
      <c r="J320" s="123">
        <v>5</v>
      </c>
      <c r="K320" s="116">
        <f>SUM(K315:K319)</f>
        <v>5</v>
      </c>
      <c r="L320" s="116">
        <f>SUM(L315:L319)</f>
        <v>0</v>
      </c>
      <c r="M320" s="116">
        <f>SUM(M315:M319)</f>
        <v>5</v>
      </c>
      <c r="N320" s="116"/>
    </row>
    <row r="321" spans="1:14" ht="19.5" customHeight="1" x14ac:dyDescent="0.25">
      <c r="A321" s="200">
        <v>5</v>
      </c>
      <c r="B321" s="200" t="s">
        <v>409</v>
      </c>
      <c r="C321" s="188"/>
      <c r="D321" s="106"/>
      <c r="E321" s="106"/>
      <c r="F321" s="106"/>
      <c r="G321" s="106"/>
      <c r="H321" s="106"/>
      <c r="I321" s="188" t="s">
        <v>410</v>
      </c>
      <c r="J321" s="106" t="s">
        <v>411</v>
      </c>
      <c r="K321" s="106">
        <v>1</v>
      </c>
      <c r="L321" s="106"/>
      <c r="M321" s="106">
        <v>1</v>
      </c>
      <c r="N321" s="106"/>
    </row>
    <row r="322" spans="1:14" ht="19.5" customHeight="1" x14ac:dyDescent="0.25">
      <c r="A322" s="200"/>
      <c r="B322" s="200"/>
      <c r="C322" s="199"/>
      <c r="D322" s="106"/>
      <c r="E322" s="106"/>
      <c r="F322" s="106"/>
      <c r="G322" s="106"/>
      <c r="H322" s="106"/>
      <c r="I322" s="199"/>
      <c r="J322" s="106" t="s">
        <v>412</v>
      </c>
      <c r="K322" s="106">
        <v>1</v>
      </c>
      <c r="L322" s="106"/>
      <c r="M322" s="106">
        <v>1</v>
      </c>
      <c r="N322" s="106"/>
    </row>
    <row r="323" spans="1:14" ht="19.5" customHeight="1" x14ac:dyDescent="0.25">
      <c r="A323" s="200"/>
      <c r="B323" s="200"/>
      <c r="C323" s="199"/>
      <c r="D323" s="106"/>
      <c r="E323" s="106"/>
      <c r="F323" s="106"/>
      <c r="G323" s="106"/>
      <c r="H323" s="106"/>
      <c r="I323" s="199"/>
      <c r="J323" s="106" t="s">
        <v>413</v>
      </c>
      <c r="K323" s="106">
        <v>1</v>
      </c>
      <c r="L323" s="106"/>
      <c r="M323" s="106">
        <v>1</v>
      </c>
      <c r="N323" s="106"/>
    </row>
    <row r="324" spans="1:14" ht="19.5" customHeight="1" x14ac:dyDescent="0.25">
      <c r="A324" s="200"/>
      <c r="B324" s="200"/>
      <c r="C324" s="199"/>
      <c r="D324" s="106"/>
      <c r="E324" s="106"/>
      <c r="F324" s="106"/>
      <c r="G324" s="106"/>
      <c r="H324" s="106"/>
      <c r="I324" s="199"/>
      <c r="J324" s="106" t="s">
        <v>414</v>
      </c>
      <c r="K324" s="106">
        <v>1</v>
      </c>
      <c r="L324" s="106"/>
      <c r="M324" s="106">
        <v>1</v>
      </c>
      <c r="N324" s="106"/>
    </row>
    <row r="325" spans="1:14" ht="19.5" customHeight="1" x14ac:dyDescent="0.25">
      <c r="A325" s="200"/>
      <c r="B325" s="200"/>
      <c r="C325" s="189"/>
      <c r="D325" s="106"/>
      <c r="E325" s="106"/>
      <c r="F325" s="106"/>
      <c r="G325" s="106"/>
      <c r="H325" s="106"/>
      <c r="I325" s="189"/>
      <c r="J325" s="106" t="s">
        <v>415</v>
      </c>
      <c r="K325" s="106">
        <v>1</v>
      </c>
      <c r="L325" s="106"/>
      <c r="M325" s="106">
        <v>1</v>
      </c>
      <c r="N325" s="106"/>
    </row>
    <row r="326" spans="1:14" ht="19.5" customHeight="1" x14ac:dyDescent="0.25">
      <c r="A326" s="200"/>
      <c r="B326" s="200"/>
      <c r="C326" s="188"/>
      <c r="D326" s="106"/>
      <c r="E326" s="106"/>
      <c r="F326" s="106"/>
      <c r="G326" s="106"/>
      <c r="H326" s="106"/>
      <c r="I326" s="188" t="s">
        <v>416</v>
      </c>
      <c r="J326" s="106" t="s">
        <v>417</v>
      </c>
      <c r="K326" s="106">
        <v>1</v>
      </c>
      <c r="L326" s="106"/>
      <c r="M326" s="106">
        <v>1</v>
      </c>
      <c r="N326" s="106"/>
    </row>
    <row r="327" spans="1:14" ht="19.5" customHeight="1" x14ac:dyDescent="0.25">
      <c r="A327" s="200"/>
      <c r="B327" s="200"/>
      <c r="C327" s="199"/>
      <c r="D327" s="106"/>
      <c r="E327" s="106"/>
      <c r="F327" s="106"/>
      <c r="G327" s="106"/>
      <c r="H327" s="106"/>
      <c r="I327" s="199"/>
      <c r="J327" s="106" t="s">
        <v>418</v>
      </c>
      <c r="K327" s="106">
        <v>1</v>
      </c>
      <c r="L327" s="106"/>
      <c r="M327" s="106">
        <v>1</v>
      </c>
      <c r="N327" s="106"/>
    </row>
    <row r="328" spans="1:14" ht="19.5" customHeight="1" x14ac:dyDescent="0.25">
      <c r="A328" s="200"/>
      <c r="B328" s="200"/>
      <c r="C328" s="199"/>
      <c r="D328" s="106"/>
      <c r="E328" s="106"/>
      <c r="F328" s="106"/>
      <c r="G328" s="106"/>
      <c r="H328" s="106"/>
      <c r="I328" s="199"/>
      <c r="J328" s="106" t="s">
        <v>419</v>
      </c>
      <c r="K328" s="106">
        <v>1</v>
      </c>
      <c r="L328" s="106"/>
      <c r="M328" s="106">
        <v>1</v>
      </c>
      <c r="N328" s="106"/>
    </row>
    <row r="329" spans="1:14" ht="19.5" customHeight="1" x14ac:dyDescent="0.25">
      <c r="A329" s="200"/>
      <c r="B329" s="200"/>
      <c r="C329" s="189"/>
      <c r="D329" s="106"/>
      <c r="E329" s="106"/>
      <c r="F329" s="106"/>
      <c r="G329" s="106"/>
      <c r="H329" s="106"/>
      <c r="I329" s="189"/>
      <c r="J329" s="106" t="s">
        <v>420</v>
      </c>
      <c r="K329" s="106">
        <v>1</v>
      </c>
      <c r="L329" s="106"/>
      <c r="M329" s="106">
        <v>1</v>
      </c>
      <c r="N329" s="106"/>
    </row>
    <row r="330" spans="1:14" ht="19.5" customHeight="1" x14ac:dyDescent="0.25">
      <c r="A330" s="200"/>
      <c r="B330" s="200"/>
      <c r="C330" s="106"/>
      <c r="D330" s="85"/>
      <c r="E330" s="106"/>
      <c r="F330" s="106"/>
      <c r="G330" s="106"/>
      <c r="H330" s="106"/>
      <c r="I330" s="106" t="s">
        <v>421</v>
      </c>
      <c r="J330" s="85" t="s">
        <v>422</v>
      </c>
      <c r="K330" s="106">
        <v>1</v>
      </c>
      <c r="L330" s="106"/>
      <c r="M330" s="106">
        <v>1</v>
      </c>
      <c r="N330" s="106"/>
    </row>
    <row r="331" spans="1:14" ht="19.5" customHeight="1" x14ac:dyDescent="0.25">
      <c r="A331" s="200"/>
      <c r="B331" s="125" t="s">
        <v>316</v>
      </c>
      <c r="C331" s="31"/>
      <c r="D331" s="123"/>
      <c r="E331" s="116"/>
      <c r="F331" s="116"/>
      <c r="G331" s="116"/>
      <c r="H331" s="116"/>
      <c r="I331" s="31">
        <v>3</v>
      </c>
      <c r="J331" s="123">
        <v>10</v>
      </c>
      <c r="K331" s="116">
        <f>SUM(K321:K330)</f>
        <v>10</v>
      </c>
      <c r="L331" s="116">
        <f>SUM(L321:L330)</f>
        <v>0</v>
      </c>
      <c r="M331" s="116">
        <f>SUM(M321:M330)</f>
        <v>10</v>
      </c>
      <c r="N331" s="116"/>
    </row>
    <row r="332" spans="1:14" ht="19.5" customHeight="1" x14ac:dyDescent="0.25">
      <c r="A332" s="200">
        <v>6</v>
      </c>
      <c r="B332" s="200" t="s">
        <v>302</v>
      </c>
      <c r="C332" s="198"/>
      <c r="D332" s="84"/>
      <c r="E332" s="106"/>
      <c r="F332" s="106"/>
      <c r="G332" s="106"/>
      <c r="H332" s="106"/>
      <c r="I332" s="198" t="s">
        <v>423</v>
      </c>
      <c r="J332" s="84" t="s">
        <v>424</v>
      </c>
      <c r="K332" s="106">
        <v>1</v>
      </c>
      <c r="L332" s="106"/>
      <c r="M332" s="106">
        <v>1</v>
      </c>
      <c r="N332" s="106"/>
    </row>
    <row r="333" spans="1:14" ht="19.5" customHeight="1" x14ac:dyDescent="0.25">
      <c r="A333" s="200"/>
      <c r="B333" s="200"/>
      <c r="C333" s="198"/>
      <c r="D333" s="84"/>
      <c r="E333" s="106"/>
      <c r="F333" s="106"/>
      <c r="G333" s="106"/>
      <c r="H333" s="106"/>
      <c r="I333" s="198"/>
      <c r="J333" s="84" t="s">
        <v>425</v>
      </c>
      <c r="K333" s="106">
        <v>1</v>
      </c>
      <c r="L333" s="106"/>
      <c r="M333" s="106">
        <v>1</v>
      </c>
      <c r="N333" s="106"/>
    </row>
    <row r="334" spans="1:14" ht="19.5" customHeight="1" x14ac:dyDescent="0.25">
      <c r="A334" s="200"/>
      <c r="B334" s="200"/>
      <c r="C334" s="198"/>
      <c r="D334" s="84"/>
      <c r="E334" s="106"/>
      <c r="F334" s="106"/>
      <c r="G334" s="106"/>
      <c r="H334" s="106"/>
      <c r="I334" s="198" t="s">
        <v>426</v>
      </c>
      <c r="J334" s="84" t="s">
        <v>427</v>
      </c>
      <c r="K334" s="106">
        <v>1</v>
      </c>
      <c r="L334" s="106"/>
      <c r="M334" s="106">
        <v>1</v>
      </c>
      <c r="N334" s="106"/>
    </row>
    <row r="335" spans="1:14" ht="19.5" customHeight="1" x14ac:dyDescent="0.25">
      <c r="A335" s="200"/>
      <c r="B335" s="200"/>
      <c r="C335" s="198"/>
      <c r="D335" s="84"/>
      <c r="E335" s="106"/>
      <c r="F335" s="106"/>
      <c r="G335" s="106"/>
      <c r="H335" s="106"/>
      <c r="I335" s="198"/>
      <c r="J335" s="84" t="s">
        <v>428</v>
      </c>
      <c r="K335" s="106">
        <v>1</v>
      </c>
      <c r="L335" s="106"/>
      <c r="M335" s="106">
        <v>1</v>
      </c>
      <c r="N335" s="106"/>
    </row>
    <row r="336" spans="1:14" ht="19.5" customHeight="1" x14ac:dyDescent="0.25">
      <c r="A336" s="200"/>
      <c r="B336" s="200"/>
      <c r="C336" s="198"/>
      <c r="D336" s="84"/>
      <c r="E336" s="106"/>
      <c r="F336" s="106"/>
      <c r="G336" s="106"/>
      <c r="H336" s="106"/>
      <c r="I336" s="198" t="s">
        <v>429</v>
      </c>
      <c r="J336" s="84" t="s">
        <v>430</v>
      </c>
      <c r="K336" s="106">
        <v>1</v>
      </c>
      <c r="L336" s="106"/>
      <c r="M336" s="106">
        <v>1</v>
      </c>
      <c r="N336" s="106"/>
    </row>
    <row r="337" spans="1:14" ht="19.5" customHeight="1" x14ac:dyDescent="0.25">
      <c r="A337" s="200"/>
      <c r="B337" s="200"/>
      <c r="C337" s="198"/>
      <c r="D337" s="84"/>
      <c r="E337" s="106"/>
      <c r="F337" s="106"/>
      <c r="G337" s="106"/>
      <c r="H337" s="106"/>
      <c r="I337" s="198"/>
      <c r="J337" s="84" t="s">
        <v>431</v>
      </c>
      <c r="K337" s="106">
        <v>1</v>
      </c>
      <c r="L337" s="106"/>
      <c r="M337" s="106">
        <v>1</v>
      </c>
      <c r="N337" s="106"/>
    </row>
    <row r="338" spans="1:14" ht="19.5" customHeight="1" x14ac:dyDescent="0.25">
      <c r="A338" s="200"/>
      <c r="B338" s="200"/>
      <c r="C338" s="106"/>
      <c r="D338" s="84"/>
      <c r="E338" s="106"/>
      <c r="F338" s="106"/>
      <c r="G338" s="106"/>
      <c r="H338" s="106"/>
      <c r="I338" s="106" t="s">
        <v>432</v>
      </c>
      <c r="J338" s="84" t="s">
        <v>433</v>
      </c>
      <c r="K338" s="106">
        <v>1</v>
      </c>
      <c r="L338" s="106"/>
      <c r="M338" s="106">
        <v>1</v>
      </c>
      <c r="N338" s="106"/>
    </row>
    <row r="339" spans="1:14" ht="19.5" customHeight="1" x14ac:dyDescent="0.25">
      <c r="A339" s="200"/>
      <c r="B339" s="200"/>
      <c r="C339" s="106"/>
      <c r="D339" s="84"/>
      <c r="E339" s="106"/>
      <c r="F339" s="106"/>
      <c r="G339" s="106"/>
      <c r="H339" s="106"/>
      <c r="I339" s="106" t="s">
        <v>434</v>
      </c>
      <c r="J339" s="84" t="s">
        <v>435</v>
      </c>
      <c r="K339" s="106">
        <v>1</v>
      </c>
      <c r="L339" s="106"/>
      <c r="M339" s="106">
        <v>1</v>
      </c>
      <c r="N339" s="106"/>
    </row>
    <row r="340" spans="1:14" ht="19.5" customHeight="1" x14ac:dyDescent="0.25">
      <c r="A340" s="200"/>
      <c r="B340" s="125" t="s">
        <v>316</v>
      </c>
      <c r="C340" s="31"/>
      <c r="D340" s="123"/>
      <c r="E340" s="116"/>
      <c r="F340" s="116"/>
      <c r="G340" s="116"/>
      <c r="H340" s="116"/>
      <c r="I340" s="31">
        <v>5</v>
      </c>
      <c r="J340" s="123">
        <v>8</v>
      </c>
      <c r="K340" s="116">
        <f>SUM(K332:K339)</f>
        <v>8</v>
      </c>
      <c r="L340" s="116">
        <f>SUM(L332:L339)</f>
        <v>0</v>
      </c>
      <c r="M340" s="116">
        <f>SUM(M332:M339)</f>
        <v>8</v>
      </c>
      <c r="N340" s="116"/>
    </row>
    <row r="341" spans="1:14" ht="19.5" customHeight="1" x14ac:dyDescent="0.25">
      <c r="A341" s="200">
        <v>7</v>
      </c>
      <c r="B341" s="200" t="s">
        <v>303</v>
      </c>
      <c r="C341" s="188"/>
      <c r="D341" s="86"/>
      <c r="E341" s="106"/>
      <c r="F341" s="106"/>
      <c r="G341" s="106"/>
      <c r="H341" s="106"/>
      <c r="I341" s="188" t="s">
        <v>10</v>
      </c>
      <c r="J341" s="86" t="s">
        <v>436</v>
      </c>
      <c r="K341" s="106">
        <v>1</v>
      </c>
      <c r="L341" s="106"/>
      <c r="M341" s="106">
        <v>1</v>
      </c>
      <c r="N341" s="106"/>
    </row>
    <row r="342" spans="1:14" ht="19.5" customHeight="1" x14ac:dyDescent="0.25">
      <c r="A342" s="200"/>
      <c r="B342" s="200"/>
      <c r="C342" s="189"/>
      <c r="D342" s="86"/>
      <c r="E342" s="106"/>
      <c r="F342" s="106"/>
      <c r="G342" s="106"/>
      <c r="H342" s="106"/>
      <c r="I342" s="189"/>
      <c r="J342" s="86" t="s">
        <v>437</v>
      </c>
      <c r="K342" s="106">
        <v>1</v>
      </c>
      <c r="L342" s="106"/>
      <c r="M342" s="106">
        <v>1</v>
      </c>
      <c r="N342" s="106"/>
    </row>
    <row r="343" spans="1:14" ht="19.5" customHeight="1" x14ac:dyDescent="0.25">
      <c r="A343" s="200"/>
      <c r="B343" s="200"/>
      <c r="C343" s="198"/>
      <c r="D343" s="86"/>
      <c r="E343" s="106"/>
      <c r="F343" s="106"/>
      <c r="G343" s="106"/>
      <c r="H343" s="106"/>
      <c r="I343" s="198" t="s">
        <v>438</v>
      </c>
      <c r="J343" s="86" t="s">
        <v>439</v>
      </c>
      <c r="K343" s="106">
        <v>1</v>
      </c>
      <c r="L343" s="106"/>
      <c r="M343" s="106">
        <v>1</v>
      </c>
      <c r="N343" s="106"/>
    </row>
    <row r="344" spans="1:14" ht="19.5" customHeight="1" x14ac:dyDescent="0.25">
      <c r="A344" s="200"/>
      <c r="B344" s="200"/>
      <c r="C344" s="198"/>
      <c r="D344" s="86"/>
      <c r="E344" s="106"/>
      <c r="F344" s="106"/>
      <c r="G344" s="106"/>
      <c r="H344" s="106"/>
      <c r="I344" s="198"/>
      <c r="J344" s="86" t="s">
        <v>440</v>
      </c>
      <c r="K344" s="106">
        <v>1</v>
      </c>
      <c r="L344" s="106"/>
      <c r="M344" s="106">
        <v>1</v>
      </c>
      <c r="N344" s="106"/>
    </row>
    <row r="345" spans="1:14" ht="19.5" customHeight="1" x14ac:dyDescent="0.25">
      <c r="A345" s="200"/>
      <c r="B345" s="200"/>
      <c r="C345" s="188"/>
      <c r="D345" s="86"/>
      <c r="E345" s="106"/>
      <c r="F345" s="106"/>
      <c r="G345" s="106"/>
      <c r="H345" s="106"/>
      <c r="I345" s="188" t="s">
        <v>441</v>
      </c>
      <c r="J345" s="86" t="s">
        <v>442</v>
      </c>
      <c r="K345" s="106">
        <v>1</v>
      </c>
      <c r="L345" s="106"/>
      <c r="M345" s="106">
        <v>1</v>
      </c>
      <c r="N345" s="106"/>
    </row>
    <row r="346" spans="1:14" ht="19.5" customHeight="1" x14ac:dyDescent="0.25">
      <c r="A346" s="200"/>
      <c r="B346" s="200"/>
      <c r="C346" s="189"/>
      <c r="D346" s="86"/>
      <c r="E346" s="106"/>
      <c r="F346" s="106"/>
      <c r="G346" s="106"/>
      <c r="H346" s="106"/>
      <c r="I346" s="189"/>
      <c r="J346" s="86" t="s">
        <v>443</v>
      </c>
      <c r="K346" s="106">
        <v>1</v>
      </c>
      <c r="L346" s="106"/>
      <c r="M346" s="106">
        <v>1</v>
      </c>
      <c r="N346" s="106"/>
    </row>
    <row r="347" spans="1:14" ht="19.5" customHeight="1" x14ac:dyDescent="0.25">
      <c r="A347" s="200"/>
      <c r="B347" s="200"/>
      <c r="C347" s="188"/>
      <c r="D347" s="86"/>
      <c r="E347" s="106"/>
      <c r="F347" s="106"/>
      <c r="G347" s="106"/>
      <c r="H347" s="106"/>
      <c r="I347" s="188" t="s">
        <v>444</v>
      </c>
      <c r="J347" s="86" t="s">
        <v>445</v>
      </c>
      <c r="K347" s="106">
        <v>1</v>
      </c>
      <c r="L347" s="106"/>
      <c r="M347" s="106">
        <v>1</v>
      </c>
      <c r="N347" s="106"/>
    </row>
    <row r="348" spans="1:14" ht="19.5" customHeight="1" x14ac:dyDescent="0.25">
      <c r="A348" s="200"/>
      <c r="B348" s="200"/>
      <c r="C348" s="189"/>
      <c r="D348" s="86"/>
      <c r="E348" s="106"/>
      <c r="F348" s="106"/>
      <c r="G348" s="106"/>
      <c r="H348" s="106"/>
      <c r="I348" s="189"/>
      <c r="J348" s="86" t="s">
        <v>446</v>
      </c>
      <c r="K348" s="106">
        <v>1</v>
      </c>
      <c r="L348" s="106"/>
      <c r="M348" s="106">
        <v>1</v>
      </c>
      <c r="N348" s="106"/>
    </row>
    <row r="349" spans="1:14" ht="19.5" customHeight="1" x14ac:dyDescent="0.25">
      <c r="A349" s="200"/>
      <c r="B349" s="200"/>
      <c r="C349" s="188"/>
      <c r="D349" s="86"/>
      <c r="E349" s="106"/>
      <c r="F349" s="106"/>
      <c r="G349" s="106"/>
      <c r="H349" s="106"/>
      <c r="I349" s="188" t="s">
        <v>447</v>
      </c>
      <c r="J349" s="86" t="s">
        <v>448</v>
      </c>
      <c r="K349" s="106">
        <v>1</v>
      </c>
      <c r="L349" s="106"/>
      <c r="M349" s="106">
        <v>1</v>
      </c>
      <c r="N349" s="106"/>
    </row>
    <row r="350" spans="1:14" ht="19.5" customHeight="1" x14ac:dyDescent="0.25">
      <c r="A350" s="200"/>
      <c r="B350" s="200"/>
      <c r="C350" s="189"/>
      <c r="D350" s="86"/>
      <c r="E350" s="106"/>
      <c r="F350" s="106"/>
      <c r="G350" s="106"/>
      <c r="H350" s="106"/>
      <c r="I350" s="189"/>
      <c r="J350" s="86" t="s">
        <v>449</v>
      </c>
      <c r="K350" s="106">
        <v>1</v>
      </c>
      <c r="L350" s="106"/>
      <c r="M350" s="106">
        <v>1</v>
      </c>
      <c r="N350" s="106"/>
    </row>
    <row r="351" spans="1:14" ht="19.5" customHeight="1" x14ac:dyDescent="0.25">
      <c r="A351" s="200"/>
      <c r="B351" s="125" t="s">
        <v>316</v>
      </c>
      <c r="C351" s="31"/>
      <c r="D351" s="123"/>
      <c r="E351" s="116"/>
      <c r="F351" s="116"/>
      <c r="G351" s="116"/>
      <c r="H351" s="116"/>
      <c r="I351" s="31">
        <v>5</v>
      </c>
      <c r="J351" s="123">
        <v>10</v>
      </c>
      <c r="K351" s="116">
        <f>SUM(K341:K350)</f>
        <v>10</v>
      </c>
      <c r="L351" s="116">
        <f>SUM(L341:L350)</f>
        <v>0</v>
      </c>
      <c r="M351" s="116">
        <f>SUM(M341:M350)</f>
        <v>10</v>
      </c>
      <c r="N351" s="116"/>
    </row>
    <row r="352" spans="1:14" ht="19.5" customHeight="1" x14ac:dyDescent="0.25">
      <c r="A352" s="200">
        <v>8</v>
      </c>
      <c r="B352" s="200" t="s">
        <v>304</v>
      </c>
      <c r="C352" s="106"/>
      <c r="D352" s="84"/>
      <c r="E352" s="106"/>
      <c r="F352" s="106"/>
      <c r="G352" s="106"/>
      <c r="H352" s="106"/>
      <c r="I352" s="106" t="s">
        <v>450</v>
      </c>
      <c r="J352" s="84" t="s">
        <v>451</v>
      </c>
      <c r="K352" s="106">
        <v>1</v>
      </c>
      <c r="L352" s="106"/>
      <c r="M352" s="106">
        <v>1</v>
      </c>
      <c r="N352" s="106"/>
    </row>
    <row r="353" spans="1:14" ht="19.5" customHeight="1" x14ac:dyDescent="0.25">
      <c r="A353" s="200"/>
      <c r="B353" s="200"/>
      <c r="C353" s="106"/>
      <c r="D353" s="84"/>
      <c r="E353" s="106"/>
      <c r="F353" s="106"/>
      <c r="G353" s="106"/>
      <c r="H353" s="106"/>
      <c r="I353" s="106" t="s">
        <v>452</v>
      </c>
      <c r="J353" s="84" t="s">
        <v>453</v>
      </c>
      <c r="K353" s="106">
        <v>1</v>
      </c>
      <c r="L353" s="106"/>
      <c r="M353" s="106">
        <v>1</v>
      </c>
      <c r="N353" s="106"/>
    </row>
    <row r="354" spans="1:14" ht="19.5" customHeight="1" x14ac:dyDescent="0.25">
      <c r="A354" s="200"/>
      <c r="B354" s="200"/>
      <c r="C354" s="106"/>
      <c r="D354" s="84"/>
      <c r="E354" s="106"/>
      <c r="F354" s="106"/>
      <c r="G354" s="106"/>
      <c r="H354" s="106"/>
      <c r="I354" s="106" t="s">
        <v>454</v>
      </c>
      <c r="J354" s="84" t="s">
        <v>455</v>
      </c>
      <c r="K354" s="106">
        <v>1</v>
      </c>
      <c r="L354" s="106"/>
      <c r="M354" s="106">
        <v>1</v>
      </c>
      <c r="N354" s="106"/>
    </row>
    <row r="355" spans="1:14" ht="19.5" customHeight="1" x14ac:dyDescent="0.25">
      <c r="A355" s="200"/>
      <c r="B355" s="200"/>
      <c r="C355" s="106"/>
      <c r="D355" s="84"/>
      <c r="E355" s="106"/>
      <c r="F355" s="106"/>
      <c r="G355" s="106"/>
      <c r="H355" s="106"/>
      <c r="I355" s="106" t="s">
        <v>456</v>
      </c>
      <c r="J355" s="84" t="s">
        <v>457</v>
      </c>
      <c r="K355" s="106">
        <v>1</v>
      </c>
      <c r="L355" s="106"/>
      <c r="M355" s="106">
        <v>1</v>
      </c>
      <c r="N355" s="106"/>
    </row>
    <row r="356" spans="1:14" ht="19.5" customHeight="1" x14ac:dyDescent="0.25">
      <c r="A356" s="200"/>
      <c r="B356" s="200"/>
      <c r="C356" s="106"/>
      <c r="D356" s="84"/>
      <c r="E356" s="106"/>
      <c r="F356" s="106"/>
      <c r="G356" s="106"/>
      <c r="H356" s="106"/>
      <c r="I356" s="106" t="s">
        <v>458</v>
      </c>
      <c r="J356" s="84" t="s">
        <v>459</v>
      </c>
      <c r="K356" s="106">
        <v>1</v>
      </c>
      <c r="L356" s="106"/>
      <c r="M356" s="106">
        <v>1</v>
      </c>
      <c r="N356" s="106"/>
    </row>
    <row r="357" spans="1:14" ht="19.5" customHeight="1" x14ac:dyDescent="0.25">
      <c r="A357" s="200"/>
      <c r="B357" s="200"/>
      <c r="C357" s="188"/>
      <c r="D357" s="84"/>
      <c r="E357" s="106"/>
      <c r="F357" s="106"/>
      <c r="G357" s="106"/>
      <c r="H357" s="106"/>
      <c r="I357" s="188" t="s">
        <v>460</v>
      </c>
      <c r="J357" s="84" t="s">
        <v>461</v>
      </c>
      <c r="K357" s="106">
        <v>1</v>
      </c>
      <c r="L357" s="106"/>
      <c r="M357" s="106">
        <v>1</v>
      </c>
      <c r="N357" s="106"/>
    </row>
    <row r="358" spans="1:14" ht="19.5" customHeight="1" x14ac:dyDescent="0.25">
      <c r="A358" s="200"/>
      <c r="B358" s="200"/>
      <c r="C358" s="189"/>
      <c r="D358" s="84"/>
      <c r="E358" s="106"/>
      <c r="F358" s="106"/>
      <c r="G358" s="106"/>
      <c r="H358" s="106"/>
      <c r="I358" s="189"/>
      <c r="J358" s="84" t="s">
        <v>462</v>
      </c>
      <c r="K358" s="106">
        <v>1</v>
      </c>
      <c r="L358" s="106"/>
      <c r="M358" s="106">
        <v>1</v>
      </c>
      <c r="N358" s="106"/>
    </row>
    <row r="359" spans="1:14" ht="19.5" customHeight="1" x14ac:dyDescent="0.25">
      <c r="A359" s="200"/>
      <c r="B359" s="200"/>
      <c r="C359" s="106"/>
      <c r="D359" s="84"/>
      <c r="E359" s="106"/>
      <c r="F359" s="106"/>
      <c r="G359" s="106"/>
      <c r="H359" s="106"/>
      <c r="I359" s="106" t="s">
        <v>463</v>
      </c>
      <c r="J359" s="84" t="s">
        <v>464</v>
      </c>
      <c r="K359" s="106">
        <v>1</v>
      </c>
      <c r="L359" s="106"/>
      <c r="M359" s="106">
        <v>1</v>
      </c>
      <c r="N359" s="106"/>
    </row>
    <row r="360" spans="1:14" ht="19.5" customHeight="1" x14ac:dyDescent="0.25">
      <c r="A360" s="200"/>
      <c r="B360" s="200"/>
      <c r="C360" s="198"/>
      <c r="D360" s="84"/>
      <c r="E360" s="106"/>
      <c r="F360" s="106"/>
      <c r="G360" s="106"/>
      <c r="H360" s="106"/>
      <c r="I360" s="198" t="s">
        <v>465</v>
      </c>
      <c r="J360" s="84" t="s">
        <v>466</v>
      </c>
      <c r="K360" s="106">
        <v>1</v>
      </c>
      <c r="L360" s="106"/>
      <c r="M360" s="106">
        <v>1</v>
      </c>
      <c r="N360" s="106"/>
    </row>
    <row r="361" spans="1:14" ht="19.5" customHeight="1" x14ac:dyDescent="0.25">
      <c r="A361" s="200"/>
      <c r="B361" s="200"/>
      <c r="C361" s="198"/>
      <c r="D361" s="84"/>
      <c r="E361" s="106"/>
      <c r="F361" s="106"/>
      <c r="G361" s="106"/>
      <c r="H361" s="106"/>
      <c r="I361" s="198"/>
      <c r="J361" s="84" t="s">
        <v>467</v>
      </c>
      <c r="K361" s="106">
        <v>1</v>
      </c>
      <c r="L361" s="106"/>
      <c r="M361" s="106">
        <v>1</v>
      </c>
      <c r="N361" s="106"/>
    </row>
    <row r="362" spans="1:14" ht="19.5" customHeight="1" x14ac:dyDescent="0.25">
      <c r="A362" s="200"/>
      <c r="B362" s="200"/>
      <c r="C362" s="106"/>
      <c r="D362" s="84"/>
      <c r="E362" s="106"/>
      <c r="F362" s="106"/>
      <c r="G362" s="106"/>
      <c r="H362" s="106"/>
      <c r="I362" s="106" t="s">
        <v>468</v>
      </c>
      <c r="J362" s="84" t="s">
        <v>469</v>
      </c>
      <c r="K362" s="106">
        <v>1</v>
      </c>
      <c r="L362" s="106"/>
      <c r="M362" s="106">
        <v>1</v>
      </c>
      <c r="N362" s="106"/>
    </row>
    <row r="363" spans="1:14" ht="19.5" customHeight="1" x14ac:dyDescent="0.25">
      <c r="A363" s="200"/>
      <c r="B363" s="200"/>
      <c r="C363" s="106"/>
      <c r="D363" s="84"/>
      <c r="E363" s="106"/>
      <c r="F363" s="106"/>
      <c r="G363" s="106"/>
      <c r="H363" s="106"/>
      <c r="I363" s="106" t="s">
        <v>470</v>
      </c>
      <c r="J363" s="84" t="s">
        <v>471</v>
      </c>
      <c r="K363" s="106">
        <v>1</v>
      </c>
      <c r="L363" s="106"/>
      <c r="M363" s="106">
        <v>1</v>
      </c>
      <c r="N363" s="106"/>
    </row>
    <row r="364" spans="1:14" ht="19.5" customHeight="1" x14ac:dyDescent="0.25">
      <c r="A364" s="200"/>
      <c r="B364" s="200"/>
      <c r="C364" s="106"/>
      <c r="D364" s="84"/>
      <c r="E364" s="106"/>
      <c r="F364" s="106"/>
      <c r="G364" s="106"/>
      <c r="H364" s="106"/>
      <c r="I364" s="106" t="s">
        <v>472</v>
      </c>
      <c r="J364" s="84" t="s">
        <v>473</v>
      </c>
      <c r="K364" s="106">
        <v>1</v>
      </c>
      <c r="L364" s="106"/>
      <c r="M364" s="106">
        <v>1</v>
      </c>
      <c r="N364" s="106"/>
    </row>
    <row r="365" spans="1:14" ht="19.5" customHeight="1" x14ac:dyDescent="0.25">
      <c r="A365" s="200">
        <v>8</v>
      </c>
      <c r="B365" s="200" t="s">
        <v>304</v>
      </c>
      <c r="C365" s="106"/>
      <c r="D365" s="106"/>
      <c r="E365" s="106"/>
      <c r="F365" s="106"/>
      <c r="G365" s="106"/>
      <c r="H365" s="106"/>
      <c r="I365" s="106" t="s">
        <v>474</v>
      </c>
      <c r="J365" s="106" t="s">
        <v>475</v>
      </c>
      <c r="K365" s="106">
        <v>1</v>
      </c>
      <c r="L365" s="106"/>
      <c r="M365" s="106">
        <v>1</v>
      </c>
      <c r="N365" s="106"/>
    </row>
    <row r="366" spans="1:14" ht="19.5" customHeight="1" x14ac:dyDescent="0.25">
      <c r="A366" s="200"/>
      <c r="B366" s="200"/>
      <c r="C366" s="106"/>
      <c r="D366" s="84"/>
      <c r="E366" s="106"/>
      <c r="F366" s="106"/>
      <c r="G366" s="106"/>
      <c r="H366" s="106"/>
      <c r="I366" s="106" t="s">
        <v>476</v>
      </c>
      <c r="J366" s="84" t="s">
        <v>477</v>
      </c>
      <c r="K366" s="106">
        <v>1</v>
      </c>
      <c r="L366" s="106"/>
      <c r="M366" s="106">
        <v>1</v>
      </c>
      <c r="N366" s="106"/>
    </row>
    <row r="367" spans="1:14" ht="19.5" customHeight="1" x14ac:dyDescent="0.25">
      <c r="A367" s="200"/>
      <c r="B367" s="200"/>
      <c r="C367" s="106"/>
      <c r="D367" s="84"/>
      <c r="E367" s="106"/>
      <c r="F367" s="106"/>
      <c r="G367" s="106"/>
      <c r="H367" s="106"/>
      <c r="I367" s="106" t="s">
        <v>320</v>
      </c>
      <c r="J367" s="84" t="s">
        <v>478</v>
      </c>
      <c r="K367" s="106"/>
      <c r="L367" s="106"/>
      <c r="M367" s="106">
        <v>1</v>
      </c>
      <c r="N367" s="106"/>
    </row>
    <row r="368" spans="1:14" ht="19.5" customHeight="1" x14ac:dyDescent="0.25">
      <c r="A368" s="200"/>
      <c r="B368" s="200"/>
      <c r="C368" s="199"/>
      <c r="D368" s="84"/>
      <c r="E368" s="106"/>
      <c r="F368" s="106"/>
      <c r="G368" s="106"/>
      <c r="H368" s="106"/>
      <c r="I368" s="199" t="s">
        <v>479</v>
      </c>
      <c r="J368" s="84" t="s">
        <v>480</v>
      </c>
      <c r="K368" s="106">
        <v>1</v>
      </c>
      <c r="L368" s="106"/>
      <c r="M368" s="106">
        <v>1</v>
      </c>
      <c r="N368" s="106"/>
    </row>
    <row r="369" spans="1:14" ht="19.5" customHeight="1" x14ac:dyDescent="0.25">
      <c r="A369" s="200"/>
      <c r="B369" s="200"/>
      <c r="C369" s="189"/>
      <c r="D369" s="84"/>
      <c r="E369" s="106"/>
      <c r="F369" s="106"/>
      <c r="G369" s="106"/>
      <c r="H369" s="106"/>
      <c r="I369" s="189"/>
      <c r="J369" s="84" t="s">
        <v>481</v>
      </c>
      <c r="K369" s="106">
        <v>1</v>
      </c>
      <c r="L369" s="106"/>
      <c r="M369" s="106">
        <v>1</v>
      </c>
      <c r="N369" s="106"/>
    </row>
    <row r="370" spans="1:14" ht="19.5" customHeight="1" x14ac:dyDescent="0.25">
      <c r="A370" s="200"/>
      <c r="B370" s="200"/>
      <c r="C370" s="106"/>
      <c r="D370" s="84"/>
      <c r="E370" s="106"/>
      <c r="F370" s="106"/>
      <c r="G370" s="106"/>
      <c r="H370" s="106"/>
      <c r="I370" s="106" t="s">
        <v>482</v>
      </c>
      <c r="J370" s="84" t="s">
        <v>483</v>
      </c>
      <c r="K370" s="106">
        <v>1</v>
      </c>
      <c r="L370" s="106"/>
      <c r="M370" s="106">
        <v>1</v>
      </c>
      <c r="N370" s="106"/>
    </row>
    <row r="371" spans="1:14" ht="19.5" customHeight="1" x14ac:dyDescent="0.25">
      <c r="A371" s="200"/>
      <c r="B371" s="200"/>
      <c r="C371" s="106"/>
      <c r="D371" s="84"/>
      <c r="E371" s="106"/>
      <c r="F371" s="106"/>
      <c r="G371" s="106"/>
      <c r="H371" s="106"/>
      <c r="I371" s="106" t="s">
        <v>484</v>
      </c>
      <c r="J371" s="84" t="s">
        <v>485</v>
      </c>
      <c r="K371" s="106">
        <v>1</v>
      </c>
      <c r="L371" s="106"/>
      <c r="M371" s="106">
        <v>1</v>
      </c>
      <c r="N371" s="106"/>
    </row>
    <row r="372" spans="1:14" ht="19.5" customHeight="1" x14ac:dyDescent="0.25">
      <c r="A372" s="200"/>
      <c r="B372" s="200"/>
      <c r="C372" s="198"/>
      <c r="D372" s="84"/>
      <c r="E372" s="106"/>
      <c r="F372" s="106"/>
      <c r="G372" s="106"/>
      <c r="H372" s="106"/>
      <c r="I372" s="198" t="s">
        <v>486</v>
      </c>
      <c r="J372" s="84" t="s">
        <v>487</v>
      </c>
      <c r="K372" s="106">
        <v>1</v>
      </c>
      <c r="L372" s="106">
        <v>1</v>
      </c>
      <c r="M372" s="106"/>
      <c r="N372" s="106"/>
    </row>
    <row r="373" spans="1:14" ht="19.5" customHeight="1" x14ac:dyDescent="0.25">
      <c r="A373" s="200"/>
      <c r="B373" s="200"/>
      <c r="C373" s="198"/>
      <c r="D373" s="84"/>
      <c r="E373" s="106"/>
      <c r="F373" s="106"/>
      <c r="G373" s="106"/>
      <c r="H373" s="106"/>
      <c r="I373" s="198"/>
      <c r="J373" s="84" t="s">
        <v>488</v>
      </c>
      <c r="K373" s="106">
        <v>1</v>
      </c>
      <c r="L373" s="106"/>
      <c r="M373" s="106">
        <v>1</v>
      </c>
      <c r="N373" s="106"/>
    </row>
    <row r="374" spans="1:14" ht="19.5" customHeight="1" x14ac:dyDescent="0.25">
      <c r="A374" s="200"/>
      <c r="B374" s="200"/>
      <c r="C374" s="198"/>
      <c r="D374" s="84"/>
      <c r="E374" s="106"/>
      <c r="F374" s="106"/>
      <c r="G374" s="106"/>
      <c r="H374" s="106"/>
      <c r="I374" s="198" t="s">
        <v>489</v>
      </c>
      <c r="J374" s="84" t="s">
        <v>490</v>
      </c>
      <c r="K374" s="106">
        <v>1</v>
      </c>
      <c r="L374" s="106"/>
      <c r="M374" s="106">
        <v>1</v>
      </c>
      <c r="N374" s="106"/>
    </row>
    <row r="375" spans="1:14" ht="19.5" customHeight="1" x14ac:dyDescent="0.25">
      <c r="A375" s="200"/>
      <c r="B375" s="200"/>
      <c r="C375" s="198"/>
      <c r="D375" s="84"/>
      <c r="E375" s="106"/>
      <c r="F375" s="106"/>
      <c r="G375" s="106"/>
      <c r="H375" s="106"/>
      <c r="I375" s="198"/>
      <c r="J375" s="84" t="s">
        <v>491</v>
      </c>
      <c r="K375" s="106">
        <v>1</v>
      </c>
      <c r="L375" s="106"/>
      <c r="M375" s="106">
        <v>1</v>
      </c>
      <c r="N375" s="106"/>
    </row>
    <row r="376" spans="1:14" ht="19.5" customHeight="1" x14ac:dyDescent="0.25">
      <c r="A376" s="200"/>
      <c r="B376" s="200"/>
      <c r="C376" s="198"/>
      <c r="D376" s="84"/>
      <c r="E376" s="106"/>
      <c r="F376" s="106"/>
      <c r="G376" s="106"/>
      <c r="H376" s="106"/>
      <c r="I376" s="198"/>
      <c r="J376" s="84" t="s">
        <v>492</v>
      </c>
      <c r="K376" s="106">
        <v>1</v>
      </c>
      <c r="L376" s="106"/>
      <c r="M376" s="106">
        <v>1</v>
      </c>
      <c r="N376" s="106"/>
    </row>
    <row r="377" spans="1:14" ht="19.5" customHeight="1" x14ac:dyDescent="0.25">
      <c r="A377" s="200"/>
      <c r="B377" s="200"/>
      <c r="C377" s="198"/>
      <c r="D377" s="84"/>
      <c r="E377" s="106"/>
      <c r="F377" s="106"/>
      <c r="G377" s="106"/>
      <c r="H377" s="106"/>
      <c r="I377" s="198"/>
      <c r="J377" s="84" t="s">
        <v>493</v>
      </c>
      <c r="K377" s="106">
        <v>1</v>
      </c>
      <c r="L377" s="106"/>
      <c r="M377" s="106">
        <v>1</v>
      </c>
      <c r="N377" s="106"/>
    </row>
    <row r="378" spans="1:14" ht="19.5" customHeight="1" x14ac:dyDescent="0.25">
      <c r="A378" s="200"/>
      <c r="B378" s="200"/>
      <c r="C378" s="106"/>
      <c r="D378" s="84"/>
      <c r="E378" s="106"/>
      <c r="F378" s="106"/>
      <c r="G378" s="106"/>
      <c r="H378" s="106"/>
      <c r="I378" s="106" t="s">
        <v>494</v>
      </c>
      <c r="J378" s="84" t="s">
        <v>495</v>
      </c>
      <c r="K378" s="106">
        <v>1</v>
      </c>
      <c r="L378" s="106"/>
      <c r="M378" s="106">
        <v>1</v>
      </c>
      <c r="N378" s="106"/>
    </row>
    <row r="379" spans="1:14" ht="19.5" customHeight="1" x14ac:dyDescent="0.25">
      <c r="A379" s="200"/>
      <c r="B379" s="125" t="s">
        <v>316</v>
      </c>
      <c r="C379" s="31"/>
      <c r="D379" s="123"/>
      <c r="E379" s="125"/>
      <c r="F379" s="125"/>
      <c r="G379" s="125"/>
      <c r="H379" s="125"/>
      <c r="I379" s="31">
        <v>20</v>
      </c>
      <c r="J379" s="123">
        <v>26</v>
      </c>
      <c r="K379" s="125">
        <f>SUM(K352:K378)</f>
        <v>26</v>
      </c>
      <c r="L379" s="125">
        <f>SUM(L352:L378)</f>
        <v>1</v>
      </c>
      <c r="M379" s="125">
        <f>SUM(M352:M378)</f>
        <v>26</v>
      </c>
      <c r="N379" s="125"/>
    </row>
    <row r="380" spans="1:14" ht="19.5" customHeight="1" x14ac:dyDescent="0.25">
      <c r="A380" s="200">
        <v>9</v>
      </c>
      <c r="B380" s="200" t="s">
        <v>305</v>
      </c>
      <c r="C380" s="106"/>
      <c r="D380" s="124"/>
      <c r="E380" s="106"/>
      <c r="F380" s="106"/>
      <c r="G380" s="106"/>
      <c r="H380" s="106"/>
      <c r="I380" s="106" t="s">
        <v>496</v>
      </c>
      <c r="J380" s="124" t="s">
        <v>497</v>
      </c>
      <c r="K380" s="106">
        <v>1</v>
      </c>
      <c r="L380" s="106"/>
      <c r="M380" s="106">
        <v>1</v>
      </c>
      <c r="N380" s="106"/>
    </row>
    <row r="381" spans="1:14" ht="19.5" customHeight="1" x14ac:dyDescent="0.25">
      <c r="A381" s="200"/>
      <c r="B381" s="200"/>
      <c r="C381" s="106"/>
      <c r="D381" s="124"/>
      <c r="E381" s="106"/>
      <c r="F381" s="106"/>
      <c r="G381" s="106"/>
      <c r="H381" s="106"/>
      <c r="I381" s="106" t="s">
        <v>498</v>
      </c>
      <c r="J381" s="124" t="s">
        <v>499</v>
      </c>
      <c r="K381" s="106">
        <v>1</v>
      </c>
      <c r="L381" s="106"/>
      <c r="M381" s="106">
        <v>1</v>
      </c>
      <c r="N381" s="106"/>
    </row>
    <row r="382" spans="1:14" ht="19.5" customHeight="1" x14ac:dyDescent="0.25">
      <c r="A382" s="200"/>
      <c r="B382" s="200"/>
      <c r="C382" s="198"/>
      <c r="D382" s="124"/>
      <c r="E382" s="106"/>
      <c r="F382" s="106"/>
      <c r="G382" s="106"/>
      <c r="H382" s="106"/>
      <c r="I382" s="198" t="s">
        <v>500</v>
      </c>
      <c r="J382" s="124" t="s">
        <v>501</v>
      </c>
      <c r="K382" s="106">
        <v>1</v>
      </c>
      <c r="L382" s="106"/>
      <c r="M382" s="106">
        <v>1</v>
      </c>
      <c r="N382" s="106"/>
    </row>
    <row r="383" spans="1:14" ht="19.5" customHeight="1" x14ac:dyDescent="0.25">
      <c r="A383" s="200"/>
      <c r="B383" s="200"/>
      <c r="C383" s="198"/>
      <c r="D383" s="124"/>
      <c r="E383" s="106"/>
      <c r="F383" s="106"/>
      <c r="G383" s="106"/>
      <c r="H383" s="106"/>
      <c r="I383" s="198"/>
      <c r="J383" s="124" t="s">
        <v>502</v>
      </c>
      <c r="K383" s="106">
        <v>1</v>
      </c>
      <c r="L383" s="106"/>
      <c r="M383" s="106">
        <v>1</v>
      </c>
      <c r="N383" s="106"/>
    </row>
    <row r="384" spans="1:14" ht="19.5" customHeight="1" x14ac:dyDescent="0.25">
      <c r="A384" s="200"/>
      <c r="B384" s="200"/>
      <c r="C384" s="106"/>
      <c r="D384" s="124"/>
      <c r="E384" s="106"/>
      <c r="F384" s="106"/>
      <c r="G384" s="106"/>
      <c r="H384" s="106"/>
      <c r="I384" s="106" t="s">
        <v>503</v>
      </c>
      <c r="J384" s="124" t="s">
        <v>504</v>
      </c>
      <c r="K384" s="106">
        <v>1</v>
      </c>
      <c r="L384" s="106"/>
      <c r="M384" s="106">
        <v>1</v>
      </c>
      <c r="N384" s="106"/>
    </row>
    <row r="385" spans="1:14" ht="19.5" customHeight="1" x14ac:dyDescent="0.25">
      <c r="A385" s="200"/>
      <c r="B385" s="200"/>
      <c r="C385" s="106"/>
      <c r="D385" s="124"/>
      <c r="E385" s="106"/>
      <c r="F385" s="106"/>
      <c r="G385" s="106"/>
      <c r="H385" s="106"/>
      <c r="I385" s="106" t="s">
        <v>505</v>
      </c>
      <c r="J385" s="124" t="s">
        <v>506</v>
      </c>
      <c r="K385" s="106">
        <v>1</v>
      </c>
      <c r="L385" s="106"/>
      <c r="M385" s="106">
        <v>1</v>
      </c>
      <c r="N385" s="106"/>
    </row>
    <row r="386" spans="1:14" ht="19.5" customHeight="1" x14ac:dyDescent="0.25">
      <c r="A386" s="200"/>
      <c r="B386" s="200"/>
      <c r="C386" s="106"/>
      <c r="D386" s="124"/>
      <c r="E386" s="106"/>
      <c r="F386" s="106"/>
      <c r="G386" s="106"/>
      <c r="H386" s="106"/>
      <c r="I386" s="106" t="s">
        <v>507</v>
      </c>
      <c r="J386" s="124" t="s">
        <v>508</v>
      </c>
      <c r="K386" s="106">
        <v>1</v>
      </c>
      <c r="L386" s="106"/>
      <c r="M386" s="106">
        <v>1</v>
      </c>
      <c r="N386" s="106"/>
    </row>
    <row r="387" spans="1:14" ht="19.5" customHeight="1" x14ac:dyDescent="0.25">
      <c r="A387" s="200"/>
      <c r="B387" s="200"/>
      <c r="C387" s="106"/>
      <c r="D387" s="124"/>
      <c r="E387" s="106"/>
      <c r="F387" s="106"/>
      <c r="G387" s="106"/>
      <c r="H387" s="106"/>
      <c r="I387" s="106" t="s">
        <v>509</v>
      </c>
      <c r="J387" s="124" t="s">
        <v>510</v>
      </c>
      <c r="K387" s="106">
        <v>1</v>
      </c>
      <c r="L387" s="106"/>
      <c r="M387" s="106">
        <v>1</v>
      </c>
      <c r="N387" s="106"/>
    </row>
    <row r="388" spans="1:14" ht="19.5" customHeight="1" x14ac:dyDescent="0.25">
      <c r="A388" s="200"/>
      <c r="B388" s="200"/>
      <c r="C388" s="198"/>
      <c r="D388" s="124"/>
      <c r="E388" s="106"/>
      <c r="F388" s="106"/>
      <c r="G388" s="106"/>
      <c r="H388" s="106"/>
      <c r="I388" s="198" t="s">
        <v>511</v>
      </c>
      <c r="J388" s="124" t="s">
        <v>512</v>
      </c>
      <c r="K388" s="106">
        <v>1</v>
      </c>
      <c r="L388" s="106"/>
      <c r="M388" s="106">
        <v>1</v>
      </c>
      <c r="N388" s="106"/>
    </row>
    <row r="389" spans="1:14" ht="19.5" customHeight="1" x14ac:dyDescent="0.25">
      <c r="A389" s="200"/>
      <c r="B389" s="200"/>
      <c r="C389" s="198"/>
      <c r="D389" s="124"/>
      <c r="E389" s="106"/>
      <c r="F389" s="106"/>
      <c r="G389" s="106"/>
      <c r="H389" s="106"/>
      <c r="I389" s="198"/>
      <c r="J389" s="124" t="s">
        <v>513</v>
      </c>
      <c r="K389" s="106">
        <v>1</v>
      </c>
      <c r="L389" s="106"/>
      <c r="M389" s="106">
        <v>1</v>
      </c>
      <c r="N389" s="106"/>
    </row>
    <row r="390" spans="1:14" ht="19.5" customHeight="1" x14ac:dyDescent="0.25">
      <c r="A390" s="200">
        <v>9</v>
      </c>
      <c r="B390" s="200" t="s">
        <v>305</v>
      </c>
      <c r="C390" s="106"/>
      <c r="D390" s="124"/>
      <c r="E390" s="106"/>
      <c r="F390" s="106"/>
      <c r="G390" s="106"/>
      <c r="H390" s="106"/>
      <c r="I390" s="106" t="s">
        <v>511</v>
      </c>
      <c r="J390" s="124" t="s">
        <v>514</v>
      </c>
      <c r="K390" s="106">
        <v>1</v>
      </c>
      <c r="L390" s="106"/>
      <c r="M390" s="106">
        <v>1</v>
      </c>
      <c r="N390" s="106"/>
    </row>
    <row r="391" spans="1:14" ht="19.5" customHeight="1" x14ac:dyDescent="0.25">
      <c r="A391" s="200"/>
      <c r="B391" s="200"/>
      <c r="C391" s="106"/>
      <c r="D391" s="124"/>
      <c r="E391" s="106"/>
      <c r="F391" s="106"/>
      <c r="G391" s="106"/>
      <c r="H391" s="106"/>
      <c r="I391" s="106" t="s">
        <v>515</v>
      </c>
      <c r="J391" s="124" t="s">
        <v>516</v>
      </c>
      <c r="K391" s="106">
        <v>1</v>
      </c>
      <c r="L391" s="106"/>
      <c r="M391" s="106">
        <v>1</v>
      </c>
      <c r="N391" s="106"/>
    </row>
    <row r="392" spans="1:14" ht="19.5" customHeight="1" x14ac:dyDescent="0.25">
      <c r="A392" s="200"/>
      <c r="B392" s="200"/>
      <c r="C392" s="106"/>
      <c r="D392" s="124"/>
      <c r="E392" s="106"/>
      <c r="F392" s="106"/>
      <c r="G392" s="106"/>
      <c r="H392" s="106"/>
      <c r="I392" s="106" t="s">
        <v>517</v>
      </c>
      <c r="J392" s="124" t="s">
        <v>518</v>
      </c>
      <c r="K392" s="106">
        <v>1</v>
      </c>
      <c r="L392" s="106"/>
      <c r="M392" s="106">
        <v>1</v>
      </c>
      <c r="N392" s="106"/>
    </row>
    <row r="393" spans="1:14" ht="19.5" customHeight="1" x14ac:dyDescent="0.25">
      <c r="A393" s="200"/>
      <c r="B393" s="200"/>
      <c r="C393" s="106"/>
      <c r="D393" s="124"/>
      <c r="E393" s="106"/>
      <c r="F393" s="106"/>
      <c r="G393" s="106"/>
      <c r="H393" s="106"/>
      <c r="I393" s="106" t="s">
        <v>324</v>
      </c>
      <c r="J393" s="124" t="s">
        <v>519</v>
      </c>
      <c r="K393" s="106">
        <v>1</v>
      </c>
      <c r="L393" s="106"/>
      <c r="M393" s="106">
        <v>1</v>
      </c>
      <c r="N393" s="106"/>
    </row>
    <row r="394" spans="1:14" ht="19.5" customHeight="1" x14ac:dyDescent="0.25">
      <c r="A394" s="200"/>
      <c r="B394" s="200"/>
      <c r="C394" s="198"/>
      <c r="D394" s="124"/>
      <c r="E394" s="106"/>
      <c r="F394" s="106"/>
      <c r="G394" s="106"/>
      <c r="H394" s="106"/>
      <c r="I394" s="198" t="s">
        <v>520</v>
      </c>
      <c r="J394" s="124" t="s">
        <v>521</v>
      </c>
      <c r="K394" s="106">
        <v>1</v>
      </c>
      <c r="L394" s="106"/>
      <c r="M394" s="106">
        <v>1</v>
      </c>
      <c r="N394" s="106"/>
    </row>
    <row r="395" spans="1:14" ht="19.5" customHeight="1" x14ac:dyDescent="0.25">
      <c r="A395" s="200"/>
      <c r="B395" s="200"/>
      <c r="C395" s="198"/>
      <c r="D395" s="124"/>
      <c r="E395" s="106"/>
      <c r="F395" s="106"/>
      <c r="G395" s="106"/>
      <c r="H395" s="106"/>
      <c r="I395" s="198"/>
      <c r="J395" s="124" t="s">
        <v>522</v>
      </c>
      <c r="K395" s="106">
        <v>1</v>
      </c>
      <c r="L395" s="106"/>
      <c r="M395" s="106">
        <v>1</v>
      </c>
      <c r="N395" s="106"/>
    </row>
    <row r="396" spans="1:14" ht="19.5" customHeight="1" x14ac:dyDescent="0.25">
      <c r="A396" s="200"/>
      <c r="B396" s="200"/>
      <c r="C396" s="106"/>
      <c r="D396" s="124"/>
      <c r="E396" s="106"/>
      <c r="F396" s="106"/>
      <c r="G396" s="106"/>
      <c r="H396" s="106"/>
      <c r="I396" s="106" t="s">
        <v>523</v>
      </c>
      <c r="J396" s="124" t="s">
        <v>524</v>
      </c>
      <c r="K396" s="106">
        <v>1</v>
      </c>
      <c r="L396" s="106"/>
      <c r="M396" s="106">
        <v>1</v>
      </c>
      <c r="N396" s="106"/>
    </row>
    <row r="397" spans="1:14" ht="19.5" customHeight="1" x14ac:dyDescent="0.25">
      <c r="A397" s="200"/>
      <c r="B397" s="200"/>
      <c r="C397" s="106"/>
      <c r="D397" s="124"/>
      <c r="E397" s="106"/>
      <c r="F397" s="106"/>
      <c r="G397" s="106"/>
      <c r="H397" s="106"/>
      <c r="I397" s="106" t="s">
        <v>525</v>
      </c>
      <c r="J397" s="124" t="s">
        <v>526</v>
      </c>
      <c r="K397" s="106">
        <v>1</v>
      </c>
      <c r="L397" s="106"/>
      <c r="M397" s="106">
        <v>1</v>
      </c>
      <c r="N397" s="106"/>
    </row>
    <row r="398" spans="1:14" ht="19.5" customHeight="1" x14ac:dyDescent="0.25">
      <c r="A398" s="200"/>
      <c r="B398" s="200"/>
      <c r="C398" s="106"/>
      <c r="D398" s="124"/>
      <c r="E398" s="106"/>
      <c r="F398" s="106"/>
      <c r="G398" s="106"/>
      <c r="H398" s="106"/>
      <c r="I398" s="106" t="s">
        <v>527</v>
      </c>
      <c r="J398" s="124" t="s">
        <v>528</v>
      </c>
      <c r="K398" s="106">
        <v>1</v>
      </c>
      <c r="L398" s="106"/>
      <c r="M398" s="106">
        <v>1</v>
      </c>
      <c r="N398" s="106"/>
    </row>
    <row r="399" spans="1:14" ht="19.5" customHeight="1" x14ac:dyDescent="0.25">
      <c r="A399" s="200"/>
      <c r="B399" s="200"/>
      <c r="C399" s="106"/>
      <c r="D399" s="124"/>
      <c r="E399" s="106"/>
      <c r="F399" s="106"/>
      <c r="G399" s="106"/>
      <c r="H399" s="106"/>
      <c r="I399" s="106" t="s">
        <v>529</v>
      </c>
      <c r="J399" s="124" t="s">
        <v>530</v>
      </c>
      <c r="K399" s="106">
        <v>1</v>
      </c>
      <c r="L399" s="106"/>
      <c r="M399" s="106">
        <v>1</v>
      </c>
      <c r="N399" s="106"/>
    </row>
    <row r="400" spans="1:14" ht="19.5" customHeight="1" x14ac:dyDescent="0.25">
      <c r="A400" s="200"/>
      <c r="B400" s="200"/>
      <c r="C400" s="106"/>
      <c r="D400" s="124"/>
      <c r="E400" s="106"/>
      <c r="F400" s="106"/>
      <c r="G400" s="106"/>
      <c r="H400" s="106"/>
      <c r="I400" s="106" t="s">
        <v>531</v>
      </c>
      <c r="J400" s="124" t="s">
        <v>532</v>
      </c>
      <c r="K400" s="106">
        <v>1</v>
      </c>
      <c r="L400" s="106"/>
      <c r="M400" s="106">
        <v>1</v>
      </c>
      <c r="N400" s="106"/>
    </row>
    <row r="401" spans="1:14" ht="19.5" customHeight="1" x14ac:dyDescent="0.25">
      <c r="A401" s="200"/>
      <c r="B401" s="200"/>
      <c r="C401" s="106"/>
      <c r="D401" s="124"/>
      <c r="E401" s="106"/>
      <c r="F401" s="106"/>
      <c r="G401" s="106"/>
      <c r="H401" s="106"/>
      <c r="I401" s="106" t="s">
        <v>533</v>
      </c>
      <c r="J401" s="124" t="s">
        <v>534</v>
      </c>
      <c r="K401" s="106">
        <v>1</v>
      </c>
      <c r="L401" s="106"/>
      <c r="M401" s="106">
        <v>1</v>
      </c>
      <c r="N401" s="106"/>
    </row>
    <row r="402" spans="1:14" ht="19.5" customHeight="1" x14ac:dyDescent="0.25">
      <c r="A402" s="200"/>
      <c r="B402" s="200"/>
      <c r="C402" s="106"/>
      <c r="D402" s="124"/>
      <c r="E402" s="106"/>
      <c r="F402" s="106"/>
      <c r="G402" s="106"/>
      <c r="H402" s="106"/>
      <c r="I402" s="106" t="s">
        <v>535</v>
      </c>
      <c r="J402" s="124" t="s">
        <v>536</v>
      </c>
      <c r="K402" s="106">
        <v>1</v>
      </c>
      <c r="L402" s="106"/>
      <c r="M402" s="106">
        <v>1</v>
      </c>
      <c r="N402" s="106"/>
    </row>
    <row r="403" spans="1:14" ht="19.5" customHeight="1" x14ac:dyDescent="0.25">
      <c r="A403" s="200"/>
      <c r="B403" s="90" t="s">
        <v>316</v>
      </c>
      <c r="C403" s="31"/>
      <c r="D403" s="123"/>
      <c r="E403" s="116"/>
      <c r="F403" s="116"/>
      <c r="G403" s="116"/>
      <c r="H403" s="116"/>
      <c r="I403" s="31">
        <v>20</v>
      </c>
      <c r="J403" s="123">
        <v>23</v>
      </c>
      <c r="K403" s="116">
        <f>SUM(K380:K402)</f>
        <v>23</v>
      </c>
      <c r="L403" s="116">
        <f>SUM(L380:L402)</f>
        <v>0</v>
      </c>
      <c r="M403" s="116">
        <f>SUM(M380:M402)</f>
        <v>23</v>
      </c>
      <c r="N403" s="116"/>
    </row>
    <row r="404" spans="1:14" ht="19.5" customHeight="1" x14ac:dyDescent="0.25">
      <c r="A404" s="200">
        <v>10</v>
      </c>
      <c r="B404" s="200" t="s">
        <v>306</v>
      </c>
      <c r="C404" s="188"/>
      <c r="D404" s="18"/>
      <c r="E404" s="106"/>
      <c r="F404" s="106"/>
      <c r="G404" s="106"/>
      <c r="H404" s="106"/>
      <c r="I404" s="188" t="s">
        <v>537</v>
      </c>
      <c r="J404" s="18" t="s">
        <v>538</v>
      </c>
      <c r="K404" s="106">
        <v>1</v>
      </c>
      <c r="L404" s="106"/>
      <c r="M404" s="106">
        <v>1</v>
      </c>
      <c r="N404" s="106"/>
    </row>
    <row r="405" spans="1:14" ht="19.5" customHeight="1" x14ac:dyDescent="0.25">
      <c r="A405" s="200"/>
      <c r="B405" s="200"/>
      <c r="C405" s="189"/>
      <c r="D405" s="106"/>
      <c r="E405" s="106"/>
      <c r="F405" s="106"/>
      <c r="G405" s="106"/>
      <c r="H405" s="106"/>
      <c r="I405" s="189"/>
      <c r="J405" s="106" t="s">
        <v>539</v>
      </c>
      <c r="K405" s="106">
        <v>1</v>
      </c>
      <c r="L405" s="106"/>
      <c r="M405" s="106">
        <v>1</v>
      </c>
      <c r="N405" s="106"/>
    </row>
    <row r="406" spans="1:14" ht="19.5" customHeight="1" x14ac:dyDescent="0.25">
      <c r="A406" s="200"/>
      <c r="B406" s="200"/>
      <c r="C406" s="106"/>
      <c r="D406" s="106"/>
      <c r="E406" s="106"/>
      <c r="F406" s="106"/>
      <c r="G406" s="106"/>
      <c r="H406" s="106"/>
      <c r="I406" s="106" t="s">
        <v>540</v>
      </c>
      <c r="J406" s="106" t="s">
        <v>541</v>
      </c>
      <c r="K406" s="106">
        <v>1</v>
      </c>
      <c r="L406" s="106"/>
      <c r="M406" s="106">
        <v>1</v>
      </c>
      <c r="N406" s="106"/>
    </row>
    <row r="407" spans="1:14" ht="19.5" customHeight="1" x14ac:dyDescent="0.25">
      <c r="A407" s="200"/>
      <c r="B407" s="200"/>
      <c r="C407" s="110"/>
      <c r="D407" s="87"/>
      <c r="E407" s="106"/>
      <c r="F407" s="106"/>
      <c r="G407" s="106"/>
      <c r="H407" s="106"/>
      <c r="I407" s="110" t="s">
        <v>542</v>
      </c>
      <c r="J407" s="87" t="s">
        <v>543</v>
      </c>
      <c r="K407" s="106">
        <v>1</v>
      </c>
      <c r="L407" s="106"/>
      <c r="M407" s="106">
        <v>1</v>
      </c>
      <c r="N407" s="106"/>
    </row>
    <row r="408" spans="1:14" ht="19.5" customHeight="1" x14ac:dyDescent="0.25">
      <c r="A408" s="200"/>
      <c r="B408" s="200"/>
      <c r="C408" s="110"/>
      <c r="D408" s="87"/>
      <c r="E408" s="106"/>
      <c r="F408" s="106"/>
      <c r="G408" s="106"/>
      <c r="H408" s="106"/>
      <c r="I408" s="110" t="s">
        <v>544</v>
      </c>
      <c r="J408" s="87" t="s">
        <v>545</v>
      </c>
      <c r="K408" s="106">
        <v>1</v>
      </c>
      <c r="L408" s="106"/>
      <c r="M408" s="106">
        <v>1</v>
      </c>
      <c r="N408" s="106"/>
    </row>
    <row r="409" spans="1:14" ht="19.5" customHeight="1" x14ac:dyDescent="0.25">
      <c r="A409" s="200"/>
      <c r="B409" s="200"/>
      <c r="C409" s="195"/>
      <c r="D409" s="87"/>
      <c r="E409" s="106"/>
      <c r="F409" s="106"/>
      <c r="G409" s="106"/>
      <c r="H409" s="106"/>
      <c r="I409" s="195" t="s">
        <v>380</v>
      </c>
      <c r="J409" s="87" t="s">
        <v>546</v>
      </c>
      <c r="K409" s="106">
        <v>1</v>
      </c>
      <c r="L409" s="106"/>
      <c r="M409" s="106">
        <v>1</v>
      </c>
      <c r="N409" s="106"/>
    </row>
    <row r="410" spans="1:14" ht="19.5" customHeight="1" x14ac:dyDescent="0.25">
      <c r="A410" s="200"/>
      <c r="B410" s="200"/>
      <c r="C410" s="196"/>
      <c r="D410" s="87"/>
      <c r="E410" s="106"/>
      <c r="F410" s="106"/>
      <c r="G410" s="106"/>
      <c r="H410" s="106"/>
      <c r="I410" s="196"/>
      <c r="J410" s="87" t="s">
        <v>547</v>
      </c>
      <c r="K410" s="106">
        <v>1</v>
      </c>
      <c r="L410" s="106"/>
      <c r="M410" s="106">
        <v>1</v>
      </c>
      <c r="N410" s="106"/>
    </row>
    <row r="411" spans="1:14" ht="19.5" customHeight="1" x14ac:dyDescent="0.25">
      <c r="A411" s="200"/>
      <c r="B411" s="200"/>
      <c r="C411" s="49"/>
      <c r="D411" s="87"/>
      <c r="E411" s="106"/>
      <c r="F411" s="106"/>
      <c r="G411" s="106"/>
      <c r="H411" s="106"/>
      <c r="I411" s="110" t="s">
        <v>548</v>
      </c>
      <c r="J411" s="87" t="s">
        <v>549</v>
      </c>
      <c r="K411" s="106">
        <v>1</v>
      </c>
      <c r="L411" s="106"/>
      <c r="M411" s="106">
        <v>1</v>
      </c>
      <c r="N411" s="106"/>
    </row>
    <row r="412" spans="1:14" ht="19.5" customHeight="1" x14ac:dyDescent="0.25">
      <c r="A412" s="200"/>
      <c r="B412" s="200"/>
      <c r="C412" s="49"/>
      <c r="D412" s="87"/>
      <c r="E412" s="106"/>
      <c r="F412" s="106"/>
      <c r="G412" s="106"/>
      <c r="H412" s="106"/>
      <c r="I412" s="110" t="s">
        <v>550</v>
      </c>
      <c r="J412" s="87" t="s">
        <v>551</v>
      </c>
      <c r="K412" s="106">
        <v>1</v>
      </c>
      <c r="L412" s="106"/>
      <c r="M412" s="106">
        <v>1</v>
      </c>
      <c r="N412" s="106"/>
    </row>
    <row r="413" spans="1:14" ht="19.5" customHeight="1" x14ac:dyDescent="0.25">
      <c r="A413" s="200"/>
      <c r="B413" s="200"/>
      <c r="C413" s="110"/>
      <c r="D413" s="87"/>
      <c r="E413" s="106"/>
      <c r="F413" s="106"/>
      <c r="G413" s="106"/>
      <c r="H413" s="106"/>
      <c r="I413" s="110" t="s">
        <v>552</v>
      </c>
      <c r="J413" s="87" t="s">
        <v>553</v>
      </c>
      <c r="K413" s="106">
        <v>1</v>
      </c>
      <c r="L413" s="106"/>
      <c r="M413" s="106">
        <v>1</v>
      </c>
      <c r="N413" s="106"/>
    </row>
    <row r="414" spans="1:14" ht="19.5" customHeight="1" x14ac:dyDescent="0.25">
      <c r="A414" s="126"/>
      <c r="B414" s="126"/>
      <c r="C414" s="110"/>
      <c r="D414" s="87"/>
      <c r="E414" s="106"/>
      <c r="F414" s="106"/>
      <c r="G414" s="106"/>
      <c r="H414" s="106"/>
      <c r="I414" s="110" t="s">
        <v>554</v>
      </c>
      <c r="J414" s="87" t="s">
        <v>555</v>
      </c>
      <c r="K414" s="106">
        <v>1</v>
      </c>
      <c r="L414" s="106"/>
      <c r="M414" s="106">
        <v>1</v>
      </c>
      <c r="N414" s="106"/>
    </row>
    <row r="415" spans="1:14" ht="19.5" customHeight="1" x14ac:dyDescent="0.25">
      <c r="A415" s="219">
        <v>10</v>
      </c>
      <c r="B415" s="219" t="s">
        <v>306</v>
      </c>
      <c r="C415" s="110"/>
      <c r="D415" s="87"/>
      <c r="E415" s="106"/>
      <c r="F415" s="106"/>
      <c r="G415" s="106"/>
      <c r="H415" s="106"/>
      <c r="I415" s="110" t="s">
        <v>556</v>
      </c>
      <c r="J415" s="87" t="s">
        <v>557</v>
      </c>
      <c r="K415" s="106">
        <v>1</v>
      </c>
      <c r="L415" s="106"/>
      <c r="M415" s="106">
        <v>1</v>
      </c>
      <c r="N415" s="106"/>
    </row>
    <row r="416" spans="1:14" ht="19.5" customHeight="1" x14ac:dyDescent="0.25">
      <c r="A416" s="219"/>
      <c r="B416" s="219"/>
      <c r="C416" s="197"/>
      <c r="D416" s="87"/>
      <c r="E416" s="106"/>
      <c r="F416" s="106"/>
      <c r="G416" s="106"/>
      <c r="H416" s="106"/>
      <c r="I416" s="197" t="s">
        <v>558</v>
      </c>
      <c r="J416" s="87" t="s">
        <v>559</v>
      </c>
      <c r="K416" s="106">
        <v>1</v>
      </c>
      <c r="L416" s="106"/>
      <c r="M416" s="106">
        <v>1</v>
      </c>
      <c r="N416" s="106"/>
    </row>
    <row r="417" spans="1:14" ht="19.5" customHeight="1" x14ac:dyDescent="0.25">
      <c r="A417" s="219"/>
      <c r="B417" s="219"/>
      <c r="C417" s="197"/>
      <c r="D417" s="87"/>
      <c r="E417" s="106"/>
      <c r="F417" s="106"/>
      <c r="G417" s="106"/>
      <c r="H417" s="106"/>
      <c r="I417" s="197"/>
      <c r="J417" s="87" t="s">
        <v>560</v>
      </c>
      <c r="K417" s="106">
        <v>1</v>
      </c>
      <c r="L417" s="106"/>
      <c r="M417" s="106">
        <v>1</v>
      </c>
      <c r="N417" s="106"/>
    </row>
    <row r="418" spans="1:14" ht="19.5" customHeight="1" x14ac:dyDescent="0.25">
      <c r="A418" s="219"/>
      <c r="B418" s="219"/>
      <c r="C418" s="197"/>
      <c r="D418" s="87"/>
      <c r="E418" s="106"/>
      <c r="F418" s="106"/>
      <c r="G418" s="106"/>
      <c r="H418" s="106"/>
      <c r="I418" s="197"/>
      <c r="J418" s="87" t="s">
        <v>561</v>
      </c>
      <c r="K418" s="106">
        <v>1</v>
      </c>
      <c r="L418" s="106"/>
      <c r="M418" s="106">
        <v>1</v>
      </c>
      <c r="N418" s="106"/>
    </row>
    <row r="419" spans="1:14" ht="19.5" customHeight="1" x14ac:dyDescent="0.25">
      <c r="A419" s="219"/>
      <c r="B419" s="219"/>
      <c r="C419" s="110"/>
      <c r="D419" s="106"/>
      <c r="E419" s="106"/>
      <c r="F419" s="106"/>
      <c r="G419" s="106"/>
      <c r="H419" s="106"/>
      <c r="I419" s="110" t="s">
        <v>562</v>
      </c>
      <c r="J419" s="106" t="s">
        <v>563</v>
      </c>
      <c r="K419" s="106">
        <v>1</v>
      </c>
      <c r="L419" s="106"/>
      <c r="M419" s="106">
        <v>1</v>
      </c>
      <c r="N419" s="106"/>
    </row>
    <row r="420" spans="1:14" ht="19.5" customHeight="1" x14ac:dyDescent="0.25">
      <c r="A420" s="219"/>
      <c r="B420" s="219"/>
      <c r="C420" s="110"/>
      <c r="D420" s="18"/>
      <c r="E420" s="106"/>
      <c r="F420" s="106"/>
      <c r="G420" s="106"/>
      <c r="H420" s="106"/>
      <c r="I420" s="110" t="s">
        <v>564</v>
      </c>
      <c r="J420" s="18" t="s">
        <v>565</v>
      </c>
      <c r="K420" s="106">
        <v>1</v>
      </c>
      <c r="L420" s="106"/>
      <c r="M420" s="106">
        <v>1</v>
      </c>
      <c r="N420" s="106"/>
    </row>
    <row r="421" spans="1:14" ht="19.5" customHeight="1" x14ac:dyDescent="0.25">
      <c r="A421" s="219"/>
      <c r="B421" s="219"/>
      <c r="C421" s="110"/>
      <c r="D421" s="18"/>
      <c r="E421" s="106"/>
      <c r="F421" s="106"/>
      <c r="G421" s="106"/>
      <c r="H421" s="106"/>
      <c r="I421" s="110" t="s">
        <v>566</v>
      </c>
      <c r="J421" s="18" t="s">
        <v>567</v>
      </c>
      <c r="K421" s="106">
        <v>1</v>
      </c>
      <c r="L421" s="106"/>
      <c r="M421" s="106">
        <v>1</v>
      </c>
      <c r="N421" s="106"/>
    </row>
    <row r="422" spans="1:14" ht="19.5" customHeight="1" x14ac:dyDescent="0.25">
      <c r="A422" s="219"/>
      <c r="B422" s="219"/>
      <c r="C422" s="110"/>
      <c r="D422" s="18"/>
      <c r="E422" s="106"/>
      <c r="F422" s="106"/>
      <c r="G422" s="106"/>
      <c r="H422" s="106"/>
      <c r="I422" s="110" t="s">
        <v>568</v>
      </c>
      <c r="J422" s="18" t="s">
        <v>569</v>
      </c>
      <c r="K422" s="106">
        <v>1</v>
      </c>
      <c r="L422" s="106"/>
      <c r="M422" s="106">
        <v>1</v>
      </c>
      <c r="N422" s="106"/>
    </row>
    <row r="423" spans="1:14" ht="19.5" customHeight="1" x14ac:dyDescent="0.25">
      <c r="A423" s="219"/>
      <c r="B423" s="220"/>
      <c r="C423" s="109"/>
      <c r="D423" s="87"/>
      <c r="E423" s="106"/>
      <c r="F423" s="106"/>
      <c r="G423" s="106"/>
      <c r="H423" s="106"/>
      <c r="I423" s="109" t="s">
        <v>570</v>
      </c>
      <c r="J423" s="87" t="s">
        <v>571</v>
      </c>
      <c r="K423" s="106">
        <v>1</v>
      </c>
      <c r="L423" s="106"/>
      <c r="M423" s="106">
        <v>1</v>
      </c>
      <c r="N423" s="106"/>
    </row>
    <row r="424" spans="1:14" ht="19.5" customHeight="1" x14ac:dyDescent="0.25">
      <c r="A424" s="220"/>
      <c r="B424" s="125" t="s">
        <v>316</v>
      </c>
      <c r="C424" s="31"/>
      <c r="D424" s="123"/>
      <c r="E424" s="116"/>
      <c r="F424" s="116"/>
      <c r="G424" s="116"/>
      <c r="H424" s="116"/>
      <c r="I424" s="31">
        <v>16</v>
      </c>
      <c r="J424" s="123">
        <v>20</v>
      </c>
      <c r="K424" s="116">
        <f>SUM(K404:K423)</f>
        <v>20</v>
      </c>
      <c r="L424" s="116">
        <f>SUM(L404:L423)</f>
        <v>0</v>
      </c>
      <c r="M424" s="116">
        <f>SUM(M404:M423)</f>
        <v>20</v>
      </c>
      <c r="N424" s="116"/>
    </row>
    <row r="425" spans="1:14" ht="31.5" customHeight="1" x14ac:dyDescent="0.25">
      <c r="A425" s="116">
        <v>10</v>
      </c>
      <c r="B425" s="116" t="s">
        <v>307</v>
      </c>
      <c r="C425" s="125"/>
      <c r="D425" s="125"/>
      <c r="E425" s="125"/>
      <c r="F425" s="125"/>
      <c r="G425" s="125"/>
      <c r="H425" s="125"/>
      <c r="I425" s="151">
        <v>102</v>
      </c>
      <c r="J425" s="151">
        <f>+K425</f>
        <v>162</v>
      </c>
      <c r="K425" s="125">
        <f>+L425+M425</f>
        <v>162</v>
      </c>
      <c r="L425" s="125">
        <f>+L424+L403+L379+L351+L340+L331+L320+L314+L267+L258</f>
        <v>1</v>
      </c>
      <c r="M425" s="125">
        <f>+M424+M403+M379+M351+M340+M331+M320+M314+M267+M258</f>
        <v>161</v>
      </c>
      <c r="N425" s="125"/>
    </row>
    <row r="426" spans="1:14" ht="19.5" customHeight="1" x14ac:dyDescent="0.25">
      <c r="A426" s="132"/>
      <c r="B426" s="132"/>
      <c r="C426" s="88"/>
      <c r="D426" s="88"/>
      <c r="E426" s="88"/>
      <c r="F426" s="88"/>
      <c r="G426" s="88"/>
      <c r="H426" s="88"/>
      <c r="I426" s="88"/>
      <c r="J426" s="88"/>
      <c r="K426" s="88"/>
      <c r="L426" s="88"/>
      <c r="M426" s="88"/>
    </row>
    <row r="427" spans="1:14" ht="15.75" customHeight="1" x14ac:dyDescent="0.25">
      <c r="A427" s="165" t="s">
        <v>2173</v>
      </c>
      <c r="B427" s="165"/>
      <c r="C427" s="165"/>
      <c r="D427" s="165"/>
      <c r="E427" s="165"/>
      <c r="F427" s="165"/>
      <c r="G427" s="165"/>
      <c r="H427" s="165"/>
      <c r="I427" s="165"/>
      <c r="J427" s="165"/>
      <c r="K427" s="165"/>
      <c r="L427" s="165"/>
      <c r="M427" s="165"/>
      <c r="N427" s="165"/>
    </row>
    <row r="428" spans="1:14" ht="19.5" customHeight="1" x14ac:dyDescent="0.25">
      <c r="A428" s="187" t="s">
        <v>0</v>
      </c>
      <c r="B428" s="187" t="s">
        <v>816</v>
      </c>
      <c r="C428" s="187" t="s">
        <v>2167</v>
      </c>
      <c r="D428" s="187"/>
      <c r="E428" s="187"/>
      <c r="F428" s="187"/>
      <c r="G428" s="187"/>
      <c r="H428" s="187"/>
      <c r="I428" s="187" t="s">
        <v>47</v>
      </c>
      <c r="J428" s="187"/>
      <c r="K428" s="187"/>
      <c r="L428" s="187"/>
      <c r="M428" s="187"/>
      <c r="N428" s="187"/>
    </row>
    <row r="429" spans="1:14" ht="24.75" customHeight="1" x14ac:dyDescent="0.25">
      <c r="A429" s="187"/>
      <c r="B429" s="187"/>
      <c r="C429" s="187" t="s">
        <v>48</v>
      </c>
      <c r="D429" s="187" t="s">
        <v>2168</v>
      </c>
      <c r="E429" s="187" t="s">
        <v>22</v>
      </c>
      <c r="F429" s="187"/>
      <c r="G429" s="187"/>
      <c r="H429" s="187"/>
      <c r="I429" s="187" t="s">
        <v>48</v>
      </c>
      <c r="J429" s="187" t="s">
        <v>2168</v>
      </c>
      <c r="K429" s="201" t="s">
        <v>295</v>
      </c>
      <c r="L429" s="201" t="s">
        <v>22</v>
      </c>
      <c r="M429" s="201"/>
      <c r="N429" s="201"/>
    </row>
    <row r="430" spans="1:14" ht="80.25" customHeight="1" x14ac:dyDescent="0.25">
      <c r="A430" s="187"/>
      <c r="B430" s="187"/>
      <c r="C430" s="187"/>
      <c r="D430" s="187"/>
      <c r="E430" s="116" t="s">
        <v>817</v>
      </c>
      <c r="F430" s="116" t="s">
        <v>818</v>
      </c>
      <c r="G430" s="116" t="s">
        <v>819</v>
      </c>
      <c r="H430" s="116" t="s">
        <v>1727</v>
      </c>
      <c r="I430" s="187"/>
      <c r="J430" s="187"/>
      <c r="K430" s="201"/>
      <c r="L430" s="116" t="s">
        <v>818</v>
      </c>
      <c r="M430" s="116" t="s">
        <v>819</v>
      </c>
      <c r="N430" s="116" t="s">
        <v>1727</v>
      </c>
    </row>
    <row r="431" spans="1:14" ht="19.5" customHeight="1" x14ac:dyDescent="0.25">
      <c r="A431" s="198">
        <v>1</v>
      </c>
      <c r="B431" s="198" t="s">
        <v>820</v>
      </c>
      <c r="C431" s="106"/>
      <c r="D431" s="91"/>
      <c r="E431" s="116">
        <f>+F431+G431</f>
        <v>0</v>
      </c>
      <c r="F431" s="106"/>
      <c r="G431" s="106"/>
      <c r="H431" s="106"/>
      <c r="I431" s="30" t="s">
        <v>828</v>
      </c>
      <c r="J431" s="92" t="s">
        <v>829</v>
      </c>
      <c r="K431" s="116">
        <f>+L431+M431</f>
        <v>1</v>
      </c>
      <c r="L431" s="106"/>
      <c r="M431" s="106">
        <v>1</v>
      </c>
      <c r="N431" s="106"/>
    </row>
    <row r="432" spans="1:14" ht="19.5" customHeight="1" x14ac:dyDescent="0.25">
      <c r="A432" s="198"/>
      <c r="B432" s="198"/>
      <c r="C432" s="106"/>
      <c r="D432" s="91"/>
      <c r="E432" s="116"/>
      <c r="F432" s="106"/>
      <c r="G432" s="106"/>
      <c r="H432" s="106"/>
      <c r="I432" s="30" t="s">
        <v>830</v>
      </c>
      <c r="J432" s="92" t="s">
        <v>831</v>
      </c>
      <c r="K432" s="116">
        <f>+L432+M432</f>
        <v>1</v>
      </c>
      <c r="L432" s="106"/>
      <c r="M432" s="106">
        <v>1</v>
      </c>
      <c r="N432" s="106"/>
    </row>
    <row r="433" spans="1:14" ht="19.5" customHeight="1" x14ac:dyDescent="0.25">
      <c r="A433" s="198"/>
      <c r="B433" s="198"/>
      <c r="C433" s="106"/>
      <c r="D433" s="91"/>
      <c r="E433" s="116"/>
      <c r="F433" s="106"/>
      <c r="G433" s="106"/>
      <c r="H433" s="106"/>
      <c r="I433" s="30" t="s">
        <v>589</v>
      </c>
      <c r="J433" s="92" t="s">
        <v>832</v>
      </c>
      <c r="K433" s="116">
        <f>+L433+M433</f>
        <v>1</v>
      </c>
      <c r="L433" s="106"/>
      <c r="M433" s="106">
        <v>1</v>
      </c>
      <c r="N433" s="106"/>
    </row>
    <row r="434" spans="1:14" ht="19.5" customHeight="1" x14ac:dyDescent="0.25">
      <c r="A434" s="198"/>
      <c r="B434" s="198"/>
      <c r="C434" s="106"/>
      <c r="D434" s="91"/>
      <c r="E434" s="116"/>
      <c r="F434" s="106"/>
      <c r="G434" s="106"/>
      <c r="H434" s="106"/>
      <c r="I434" s="30" t="s">
        <v>833</v>
      </c>
      <c r="J434" s="92" t="s">
        <v>834</v>
      </c>
      <c r="K434" s="116">
        <f>+L434+M434</f>
        <v>1</v>
      </c>
      <c r="L434" s="106"/>
      <c r="M434" s="106">
        <v>1</v>
      </c>
      <c r="N434" s="106"/>
    </row>
    <row r="435" spans="1:14" ht="19.5" customHeight="1" x14ac:dyDescent="0.25">
      <c r="A435" s="125">
        <f>+A431</f>
        <v>1</v>
      </c>
      <c r="B435" s="31" t="s">
        <v>639</v>
      </c>
      <c r="C435" s="125"/>
      <c r="D435" s="125"/>
      <c r="E435" s="125">
        <f>+E431</f>
        <v>0</v>
      </c>
      <c r="F435" s="125">
        <f>+F431</f>
        <v>0</v>
      </c>
      <c r="G435" s="125">
        <f>+G431</f>
        <v>0</v>
      </c>
      <c r="H435" s="125"/>
      <c r="I435" s="125">
        <v>4</v>
      </c>
      <c r="J435" s="125">
        <f>+K435</f>
        <v>4</v>
      </c>
      <c r="K435" s="125">
        <f>SUM(K431:K434)</f>
        <v>4</v>
      </c>
      <c r="L435" s="125">
        <f>SUM(L431:L434)</f>
        <v>0</v>
      </c>
      <c r="M435" s="125">
        <f>SUM(M431:M434)</f>
        <v>4</v>
      </c>
      <c r="N435" s="106"/>
    </row>
    <row r="436" spans="1:14" ht="19.5" customHeight="1" x14ac:dyDescent="0.25">
      <c r="A436" s="198">
        <v>1</v>
      </c>
      <c r="B436" s="198" t="s">
        <v>821</v>
      </c>
      <c r="C436" s="106" t="s">
        <v>835</v>
      </c>
      <c r="D436" s="32" t="s">
        <v>836</v>
      </c>
      <c r="E436" s="116">
        <f t="shared" ref="E436:E511" si="30">+F436+G436</f>
        <v>1</v>
      </c>
      <c r="F436" s="106">
        <v>1</v>
      </c>
      <c r="G436" s="106"/>
      <c r="H436" s="106"/>
      <c r="I436" s="30" t="s">
        <v>634</v>
      </c>
      <c r="J436" s="92" t="s">
        <v>837</v>
      </c>
      <c r="K436" s="116">
        <f t="shared" ref="K436:K445" si="31">+L436+M436</f>
        <v>1</v>
      </c>
      <c r="L436" s="106"/>
      <c r="M436" s="106">
        <v>1</v>
      </c>
      <c r="N436" s="106"/>
    </row>
    <row r="437" spans="1:14" ht="19.5" customHeight="1" x14ac:dyDescent="0.25">
      <c r="A437" s="198"/>
      <c r="B437" s="198"/>
      <c r="C437" s="106" t="s">
        <v>838</v>
      </c>
      <c r="D437" s="33" t="s">
        <v>839</v>
      </c>
      <c r="E437" s="116">
        <f t="shared" si="30"/>
        <v>1</v>
      </c>
      <c r="F437" s="106"/>
      <c r="G437" s="106">
        <v>1</v>
      </c>
      <c r="H437" s="106"/>
      <c r="I437" s="106" t="s">
        <v>840</v>
      </c>
      <c r="J437" s="32" t="s">
        <v>841</v>
      </c>
      <c r="K437" s="116">
        <f t="shared" si="31"/>
        <v>1</v>
      </c>
      <c r="L437" s="106">
        <v>1</v>
      </c>
      <c r="M437" s="106"/>
      <c r="N437" s="106"/>
    </row>
    <row r="438" spans="1:14" ht="19.5" customHeight="1" x14ac:dyDescent="0.25">
      <c r="A438" s="198"/>
      <c r="B438" s="198"/>
      <c r="C438" s="30" t="s">
        <v>842</v>
      </c>
      <c r="D438" s="20" t="s">
        <v>843</v>
      </c>
      <c r="E438" s="116">
        <f t="shared" si="30"/>
        <v>1</v>
      </c>
      <c r="F438" s="106"/>
      <c r="G438" s="106">
        <v>1</v>
      </c>
      <c r="H438" s="106"/>
      <c r="I438" s="198" t="s">
        <v>838</v>
      </c>
      <c r="J438" s="32" t="s">
        <v>844</v>
      </c>
      <c r="K438" s="116">
        <f t="shared" si="31"/>
        <v>1</v>
      </c>
      <c r="L438" s="106"/>
      <c r="M438" s="106">
        <v>1</v>
      </c>
      <c r="N438" s="106"/>
    </row>
    <row r="439" spans="1:14" ht="19.5" customHeight="1" x14ac:dyDescent="0.25">
      <c r="A439" s="198"/>
      <c r="B439" s="198"/>
      <c r="C439" s="198" t="s">
        <v>845</v>
      </c>
      <c r="D439" s="32" t="s">
        <v>846</v>
      </c>
      <c r="E439" s="116">
        <f t="shared" si="30"/>
        <v>1</v>
      </c>
      <c r="F439" s="106"/>
      <c r="G439" s="106">
        <v>1</v>
      </c>
      <c r="H439" s="106"/>
      <c r="I439" s="198"/>
      <c r="J439" s="32" t="s">
        <v>847</v>
      </c>
      <c r="K439" s="116">
        <f t="shared" si="31"/>
        <v>1</v>
      </c>
      <c r="L439" s="106"/>
      <c r="M439" s="106">
        <v>1</v>
      </c>
      <c r="N439" s="106"/>
    </row>
    <row r="440" spans="1:14" ht="19.5" customHeight="1" x14ac:dyDescent="0.25">
      <c r="A440" s="198"/>
      <c r="B440" s="198"/>
      <c r="C440" s="198"/>
      <c r="D440" s="32" t="s">
        <v>848</v>
      </c>
      <c r="E440" s="116">
        <f t="shared" si="30"/>
        <v>1</v>
      </c>
      <c r="F440" s="106"/>
      <c r="G440" s="106">
        <v>1</v>
      </c>
      <c r="H440" s="106"/>
      <c r="I440" s="30" t="s">
        <v>849</v>
      </c>
      <c r="J440" s="32" t="s">
        <v>850</v>
      </c>
      <c r="K440" s="116">
        <f t="shared" si="31"/>
        <v>1</v>
      </c>
      <c r="L440" s="106"/>
      <c r="M440" s="106">
        <v>1</v>
      </c>
      <c r="N440" s="106"/>
    </row>
    <row r="441" spans="1:14" ht="19.5" customHeight="1" x14ac:dyDescent="0.25">
      <c r="A441" s="198"/>
      <c r="B441" s="198"/>
      <c r="C441" s="106" t="s">
        <v>851</v>
      </c>
      <c r="D441" s="32" t="s">
        <v>852</v>
      </c>
      <c r="E441" s="116">
        <f t="shared" si="30"/>
        <v>1</v>
      </c>
      <c r="F441" s="106"/>
      <c r="G441" s="106">
        <v>1</v>
      </c>
      <c r="H441" s="106"/>
      <c r="I441" s="106"/>
      <c r="J441" s="39"/>
      <c r="K441" s="116">
        <f t="shared" si="31"/>
        <v>0</v>
      </c>
      <c r="L441" s="106"/>
      <c r="M441" s="106"/>
      <c r="N441" s="106"/>
    </row>
    <row r="442" spans="1:14" ht="19.5" customHeight="1" x14ac:dyDescent="0.25">
      <c r="A442" s="198"/>
      <c r="B442" s="198"/>
      <c r="C442" s="30" t="s">
        <v>853</v>
      </c>
      <c r="D442" s="34" t="s">
        <v>854</v>
      </c>
      <c r="E442" s="116">
        <f t="shared" si="30"/>
        <v>1</v>
      </c>
      <c r="F442" s="106">
        <v>1</v>
      </c>
      <c r="G442" s="106"/>
      <c r="H442" s="106"/>
      <c r="I442" s="106"/>
      <c r="J442" s="106"/>
      <c r="K442" s="116">
        <f t="shared" si="31"/>
        <v>0</v>
      </c>
      <c r="L442" s="106"/>
      <c r="M442" s="106"/>
      <c r="N442" s="106"/>
    </row>
    <row r="443" spans="1:14" ht="19.5" customHeight="1" x14ac:dyDescent="0.25">
      <c r="A443" s="198"/>
      <c r="B443" s="198"/>
      <c r="C443" s="198" t="s">
        <v>790</v>
      </c>
      <c r="D443" s="20" t="s">
        <v>855</v>
      </c>
      <c r="E443" s="116">
        <f t="shared" si="30"/>
        <v>1</v>
      </c>
      <c r="F443" s="106"/>
      <c r="G443" s="106">
        <v>1</v>
      </c>
      <c r="H443" s="106"/>
      <c r="I443" s="106"/>
      <c r="J443" s="106"/>
      <c r="K443" s="116">
        <f t="shared" si="31"/>
        <v>0</v>
      </c>
      <c r="L443" s="106"/>
      <c r="M443" s="106"/>
      <c r="N443" s="106"/>
    </row>
    <row r="444" spans="1:14" ht="19.5" customHeight="1" x14ac:dyDescent="0.25">
      <c r="A444" s="198"/>
      <c r="B444" s="198"/>
      <c r="C444" s="198"/>
      <c r="D444" s="20" t="s">
        <v>856</v>
      </c>
      <c r="E444" s="116">
        <f t="shared" si="30"/>
        <v>1</v>
      </c>
      <c r="F444" s="106"/>
      <c r="G444" s="106">
        <v>1</v>
      </c>
      <c r="H444" s="106"/>
      <c r="I444" s="106"/>
      <c r="J444" s="106"/>
      <c r="K444" s="116">
        <f t="shared" si="31"/>
        <v>0</v>
      </c>
      <c r="L444" s="106"/>
      <c r="M444" s="106"/>
      <c r="N444" s="106"/>
    </row>
    <row r="445" spans="1:14" ht="19.5" customHeight="1" x14ac:dyDescent="0.25">
      <c r="A445" s="198"/>
      <c r="B445" s="198"/>
      <c r="C445" s="106" t="s">
        <v>857</v>
      </c>
      <c r="D445" s="32" t="s">
        <v>858</v>
      </c>
      <c r="E445" s="116">
        <f t="shared" si="30"/>
        <v>1</v>
      </c>
      <c r="F445" s="106">
        <v>1</v>
      </c>
      <c r="G445" s="106"/>
      <c r="H445" s="106"/>
      <c r="I445" s="106"/>
      <c r="J445" s="106"/>
      <c r="K445" s="116">
        <f t="shared" si="31"/>
        <v>0</v>
      </c>
      <c r="L445" s="106"/>
      <c r="M445" s="106"/>
      <c r="N445" s="106"/>
    </row>
    <row r="446" spans="1:14" ht="19.5" customHeight="1" x14ac:dyDescent="0.25">
      <c r="A446" s="116">
        <f>+A436</f>
        <v>1</v>
      </c>
      <c r="B446" s="116" t="s">
        <v>639</v>
      </c>
      <c r="C446" s="116">
        <v>8</v>
      </c>
      <c r="D446" s="116">
        <f>+E446</f>
        <v>10</v>
      </c>
      <c r="E446" s="116">
        <f>SUM(E436:E445)</f>
        <v>10</v>
      </c>
      <c r="F446" s="116">
        <f>SUM(F436:F445)</f>
        <v>3</v>
      </c>
      <c r="G446" s="116">
        <f>SUM(G436:G445)</f>
        <v>7</v>
      </c>
      <c r="H446" s="116"/>
      <c r="I446" s="116">
        <v>4</v>
      </c>
      <c r="J446" s="116">
        <f>+K446</f>
        <v>5</v>
      </c>
      <c r="K446" s="116">
        <f>SUM(K436:K445)</f>
        <v>5</v>
      </c>
      <c r="L446" s="116">
        <f>SUM(L436:L445)</f>
        <v>1</v>
      </c>
      <c r="M446" s="116">
        <f>SUM(M436:M445)</f>
        <v>4</v>
      </c>
      <c r="N446" s="106"/>
    </row>
    <row r="447" spans="1:14" ht="19.5" customHeight="1" x14ac:dyDescent="0.25">
      <c r="A447" s="198">
        <v>1</v>
      </c>
      <c r="B447" s="211" t="s">
        <v>822</v>
      </c>
      <c r="C447" s="198" t="s">
        <v>859</v>
      </c>
      <c r="D447" s="36" t="s">
        <v>860</v>
      </c>
      <c r="E447" s="116">
        <f t="shared" si="30"/>
        <v>1</v>
      </c>
      <c r="F447" s="118"/>
      <c r="G447" s="118">
        <v>1</v>
      </c>
      <c r="H447" s="118"/>
      <c r="I447" s="211" t="s">
        <v>859</v>
      </c>
      <c r="J447" s="34" t="s">
        <v>861</v>
      </c>
      <c r="K447" s="116">
        <f t="shared" ref="K447:K509" si="32">+L447+M447</f>
        <v>1</v>
      </c>
      <c r="L447" s="118">
        <v>1</v>
      </c>
      <c r="M447" s="118"/>
      <c r="N447" s="106"/>
    </row>
    <row r="448" spans="1:14" ht="19.5" customHeight="1" x14ac:dyDescent="0.25">
      <c r="A448" s="198"/>
      <c r="B448" s="211"/>
      <c r="C448" s="198"/>
      <c r="D448" s="35" t="s">
        <v>862</v>
      </c>
      <c r="E448" s="116">
        <f t="shared" si="30"/>
        <v>1</v>
      </c>
      <c r="F448" s="118"/>
      <c r="G448" s="118">
        <v>1</v>
      </c>
      <c r="H448" s="118"/>
      <c r="I448" s="211"/>
      <c r="J448" s="35" t="s">
        <v>863</v>
      </c>
      <c r="K448" s="116">
        <f t="shared" si="32"/>
        <v>1</v>
      </c>
      <c r="L448" s="118">
        <v>1</v>
      </c>
      <c r="M448" s="118"/>
      <c r="N448" s="106"/>
    </row>
    <row r="449" spans="1:14" ht="19.5" customHeight="1" x14ac:dyDescent="0.25">
      <c r="A449" s="198"/>
      <c r="B449" s="211"/>
      <c r="C449" s="198"/>
      <c r="D449" s="35" t="s">
        <v>864</v>
      </c>
      <c r="E449" s="116">
        <f t="shared" si="30"/>
        <v>1</v>
      </c>
      <c r="F449" s="118"/>
      <c r="G449" s="118">
        <v>1</v>
      </c>
      <c r="H449" s="118"/>
      <c r="I449" s="211"/>
      <c r="J449" s="35" t="s">
        <v>865</v>
      </c>
      <c r="K449" s="116">
        <f t="shared" si="32"/>
        <v>1</v>
      </c>
      <c r="L449" s="118">
        <v>1</v>
      </c>
      <c r="M449" s="118"/>
      <c r="N449" s="106"/>
    </row>
    <row r="450" spans="1:14" ht="19.5" customHeight="1" x14ac:dyDescent="0.25">
      <c r="A450" s="198"/>
      <c r="B450" s="211"/>
      <c r="C450" s="198"/>
      <c r="D450" s="34" t="s">
        <v>866</v>
      </c>
      <c r="E450" s="116">
        <f t="shared" si="30"/>
        <v>1</v>
      </c>
      <c r="F450" s="118"/>
      <c r="G450" s="118">
        <v>1</v>
      </c>
      <c r="H450" s="118"/>
      <c r="I450" s="19" t="s">
        <v>867</v>
      </c>
      <c r="J450" s="35" t="s">
        <v>868</v>
      </c>
      <c r="K450" s="116">
        <f t="shared" si="32"/>
        <v>1</v>
      </c>
      <c r="L450" s="118">
        <v>1</v>
      </c>
      <c r="M450" s="118"/>
      <c r="N450" s="106"/>
    </row>
    <row r="451" spans="1:14" ht="19.5" customHeight="1" x14ac:dyDescent="0.25">
      <c r="A451" s="198"/>
      <c r="B451" s="211"/>
      <c r="C451" s="198" t="s">
        <v>869</v>
      </c>
      <c r="D451" s="35" t="s">
        <v>870</v>
      </c>
      <c r="E451" s="116">
        <f t="shared" si="30"/>
        <v>1</v>
      </c>
      <c r="F451" s="118"/>
      <c r="G451" s="118">
        <v>1</v>
      </c>
      <c r="H451" s="118"/>
      <c r="I451" s="118" t="s">
        <v>871</v>
      </c>
      <c r="J451" s="35" t="s">
        <v>872</v>
      </c>
      <c r="K451" s="116">
        <f t="shared" si="32"/>
        <v>1</v>
      </c>
      <c r="L451" s="118">
        <v>1</v>
      </c>
      <c r="M451" s="118"/>
      <c r="N451" s="106"/>
    </row>
    <row r="452" spans="1:14" ht="19.5" customHeight="1" x14ac:dyDescent="0.25">
      <c r="A452" s="198"/>
      <c r="B452" s="211"/>
      <c r="C452" s="198"/>
      <c r="D452" s="34" t="s">
        <v>873</v>
      </c>
      <c r="E452" s="116">
        <f t="shared" si="30"/>
        <v>1</v>
      </c>
      <c r="F452" s="118"/>
      <c r="G452" s="118">
        <v>1</v>
      </c>
      <c r="H452" s="118"/>
      <c r="I452" s="19" t="s">
        <v>874</v>
      </c>
      <c r="J452" s="35" t="s">
        <v>875</v>
      </c>
      <c r="K452" s="116">
        <f t="shared" si="32"/>
        <v>1</v>
      </c>
      <c r="L452" s="118">
        <v>1</v>
      </c>
      <c r="M452" s="118"/>
      <c r="N452" s="106"/>
    </row>
    <row r="453" spans="1:14" ht="19.5" customHeight="1" x14ac:dyDescent="0.25">
      <c r="A453" s="198"/>
      <c r="B453" s="211"/>
      <c r="C453" s="198"/>
      <c r="D453" s="34" t="s">
        <v>876</v>
      </c>
      <c r="E453" s="116">
        <f t="shared" si="30"/>
        <v>1</v>
      </c>
      <c r="F453" s="118"/>
      <c r="G453" s="118">
        <v>1</v>
      </c>
      <c r="H453" s="118"/>
      <c r="I453" s="211" t="s">
        <v>869</v>
      </c>
      <c r="J453" s="35" t="s">
        <v>877</v>
      </c>
      <c r="K453" s="116">
        <f t="shared" si="32"/>
        <v>1</v>
      </c>
      <c r="L453" s="118">
        <v>1</v>
      </c>
      <c r="M453" s="118"/>
      <c r="N453" s="106"/>
    </row>
    <row r="454" spans="1:14" ht="19.5" customHeight="1" x14ac:dyDescent="0.25">
      <c r="A454" s="198"/>
      <c r="B454" s="211"/>
      <c r="C454" s="198"/>
      <c r="D454" s="34" t="s">
        <v>878</v>
      </c>
      <c r="E454" s="116">
        <f t="shared" si="30"/>
        <v>1</v>
      </c>
      <c r="F454" s="118"/>
      <c r="G454" s="118">
        <v>1</v>
      </c>
      <c r="H454" s="118"/>
      <c r="I454" s="211"/>
      <c r="J454" s="34" t="s">
        <v>879</v>
      </c>
      <c r="K454" s="116">
        <f t="shared" si="32"/>
        <v>1</v>
      </c>
      <c r="L454" s="118">
        <v>1</v>
      </c>
      <c r="M454" s="118"/>
      <c r="N454" s="106"/>
    </row>
    <row r="455" spans="1:14" ht="19.5" customHeight="1" x14ac:dyDescent="0.25">
      <c r="A455" s="198"/>
      <c r="B455" s="211"/>
      <c r="C455" s="198"/>
      <c r="D455" s="34" t="s">
        <v>880</v>
      </c>
      <c r="E455" s="116">
        <f t="shared" si="30"/>
        <v>1</v>
      </c>
      <c r="F455" s="118"/>
      <c r="G455" s="118">
        <v>1</v>
      </c>
      <c r="H455" s="118"/>
      <c r="I455" s="211"/>
      <c r="J455" s="34" t="s">
        <v>881</v>
      </c>
      <c r="K455" s="116">
        <f t="shared" si="32"/>
        <v>1</v>
      </c>
      <c r="L455" s="124">
        <v>1</v>
      </c>
      <c r="M455" s="124"/>
      <c r="N455" s="106"/>
    </row>
    <row r="456" spans="1:14" ht="19.5" customHeight="1" x14ac:dyDescent="0.25">
      <c r="A456" s="198"/>
      <c r="B456" s="211"/>
      <c r="C456" s="198"/>
      <c r="D456" s="34" t="s">
        <v>882</v>
      </c>
      <c r="E456" s="116">
        <f t="shared" si="30"/>
        <v>1</v>
      </c>
      <c r="F456" s="118"/>
      <c r="G456" s="118">
        <v>1</v>
      </c>
      <c r="H456" s="118"/>
      <c r="I456" s="211"/>
      <c r="J456" s="34" t="s">
        <v>883</v>
      </c>
      <c r="K456" s="116">
        <f t="shared" si="32"/>
        <v>1</v>
      </c>
      <c r="L456" s="118"/>
      <c r="M456" s="118">
        <v>1</v>
      </c>
      <c r="N456" s="106"/>
    </row>
    <row r="457" spans="1:14" ht="19.5" customHeight="1" x14ac:dyDescent="0.25">
      <c r="A457" s="198"/>
      <c r="B457" s="211"/>
      <c r="C457" s="198"/>
      <c r="D457" s="34" t="s">
        <v>884</v>
      </c>
      <c r="E457" s="116">
        <f t="shared" si="30"/>
        <v>1</v>
      </c>
      <c r="F457" s="118"/>
      <c r="G457" s="118">
        <v>1</v>
      </c>
      <c r="H457" s="118"/>
      <c r="I457" s="211"/>
      <c r="J457" s="34" t="s">
        <v>885</v>
      </c>
      <c r="K457" s="116">
        <f t="shared" si="32"/>
        <v>1</v>
      </c>
      <c r="L457" s="118"/>
      <c r="M457" s="118">
        <v>1</v>
      </c>
      <c r="N457" s="106"/>
    </row>
    <row r="458" spans="1:14" ht="19.5" customHeight="1" x14ac:dyDescent="0.25">
      <c r="A458" s="198"/>
      <c r="B458" s="211"/>
      <c r="C458" s="198"/>
      <c r="D458" s="34" t="s">
        <v>886</v>
      </c>
      <c r="E458" s="116">
        <f t="shared" si="30"/>
        <v>1</v>
      </c>
      <c r="F458" s="118"/>
      <c r="G458" s="118">
        <v>1</v>
      </c>
      <c r="H458" s="118"/>
      <c r="I458" s="211"/>
      <c r="J458" s="34" t="s">
        <v>887</v>
      </c>
      <c r="K458" s="116">
        <f t="shared" si="32"/>
        <v>1</v>
      </c>
      <c r="L458" s="118"/>
      <c r="M458" s="118">
        <v>1</v>
      </c>
      <c r="N458" s="106"/>
    </row>
    <row r="459" spans="1:14" ht="19.5" customHeight="1" x14ac:dyDescent="0.25">
      <c r="A459" s="198"/>
      <c r="B459" s="211"/>
      <c r="C459" s="106" t="s">
        <v>888</v>
      </c>
      <c r="D459" s="35" t="s">
        <v>889</v>
      </c>
      <c r="E459" s="116">
        <f t="shared" si="30"/>
        <v>1</v>
      </c>
      <c r="F459" s="118">
        <v>1</v>
      </c>
      <c r="G459" s="124"/>
      <c r="H459" s="124"/>
      <c r="I459" s="211"/>
      <c r="J459" s="35" t="s">
        <v>890</v>
      </c>
      <c r="K459" s="116">
        <f t="shared" si="32"/>
        <v>1</v>
      </c>
      <c r="L459" s="118"/>
      <c r="M459" s="118">
        <v>1</v>
      </c>
      <c r="N459" s="106"/>
    </row>
    <row r="460" spans="1:14" ht="19.5" customHeight="1" x14ac:dyDescent="0.25">
      <c r="A460" s="198"/>
      <c r="B460" s="211"/>
      <c r="C460" s="198" t="s">
        <v>891</v>
      </c>
      <c r="D460" s="36" t="s">
        <v>892</v>
      </c>
      <c r="E460" s="116">
        <f t="shared" si="30"/>
        <v>1</v>
      </c>
      <c r="F460" s="118">
        <v>1</v>
      </c>
      <c r="G460" s="124"/>
      <c r="H460" s="124"/>
      <c r="I460" s="211"/>
      <c r="J460" s="34" t="s">
        <v>893</v>
      </c>
      <c r="K460" s="116">
        <f t="shared" si="32"/>
        <v>1</v>
      </c>
      <c r="L460" s="118">
        <v>1</v>
      </c>
      <c r="M460" s="118"/>
      <c r="N460" s="106"/>
    </row>
    <row r="461" spans="1:14" ht="19.5" customHeight="1" x14ac:dyDescent="0.25">
      <c r="A461" s="198"/>
      <c r="B461" s="211"/>
      <c r="C461" s="198"/>
      <c r="D461" s="34" t="s">
        <v>894</v>
      </c>
      <c r="E461" s="116">
        <f t="shared" si="30"/>
        <v>1</v>
      </c>
      <c r="F461" s="118"/>
      <c r="G461" s="118">
        <v>1</v>
      </c>
      <c r="H461" s="118"/>
      <c r="I461" s="30" t="s">
        <v>895</v>
      </c>
      <c r="J461" s="34" t="s">
        <v>896</v>
      </c>
      <c r="K461" s="116">
        <f t="shared" si="32"/>
        <v>1</v>
      </c>
      <c r="L461" s="118">
        <v>1</v>
      </c>
      <c r="M461" s="124"/>
      <c r="N461" s="106"/>
    </row>
    <row r="462" spans="1:14" ht="19.5" customHeight="1" x14ac:dyDescent="0.25">
      <c r="A462" s="198">
        <v>1</v>
      </c>
      <c r="B462" s="211" t="s">
        <v>822</v>
      </c>
      <c r="C462" s="106" t="s">
        <v>867</v>
      </c>
      <c r="D462" s="34" t="s">
        <v>897</v>
      </c>
      <c r="E462" s="116">
        <f t="shared" si="30"/>
        <v>1</v>
      </c>
      <c r="F462" s="118">
        <v>1</v>
      </c>
      <c r="G462" s="118"/>
      <c r="H462" s="118"/>
      <c r="I462" s="198" t="s">
        <v>895</v>
      </c>
      <c r="J462" s="34" t="s">
        <v>898</v>
      </c>
      <c r="K462" s="116">
        <f t="shared" si="32"/>
        <v>1</v>
      </c>
      <c r="L462" s="118">
        <v>1</v>
      </c>
      <c r="M462" s="124"/>
      <c r="N462" s="106"/>
    </row>
    <row r="463" spans="1:14" ht="19.5" customHeight="1" x14ac:dyDescent="0.25">
      <c r="A463" s="198"/>
      <c r="B463" s="211"/>
      <c r="C463" s="198" t="s">
        <v>899</v>
      </c>
      <c r="D463" s="34" t="s">
        <v>900</v>
      </c>
      <c r="E463" s="116">
        <f t="shared" si="30"/>
        <v>1</v>
      </c>
      <c r="F463" s="118">
        <v>1</v>
      </c>
      <c r="G463" s="118"/>
      <c r="H463" s="118"/>
      <c r="I463" s="198"/>
      <c r="J463" s="34" t="s">
        <v>901</v>
      </c>
      <c r="K463" s="116">
        <f t="shared" si="32"/>
        <v>1</v>
      </c>
      <c r="L463" s="118">
        <v>1</v>
      </c>
      <c r="M463" s="124"/>
      <c r="N463" s="106"/>
    </row>
    <row r="464" spans="1:14" ht="19.5" customHeight="1" x14ac:dyDescent="0.25">
      <c r="A464" s="198"/>
      <c r="B464" s="211"/>
      <c r="C464" s="198"/>
      <c r="D464" s="34" t="s">
        <v>902</v>
      </c>
      <c r="E464" s="116">
        <f t="shared" si="30"/>
        <v>1</v>
      </c>
      <c r="F464" s="118">
        <v>1</v>
      </c>
      <c r="G464" s="118"/>
      <c r="H464" s="118"/>
      <c r="I464" s="198"/>
      <c r="J464" s="93" t="s">
        <v>903</v>
      </c>
      <c r="K464" s="116">
        <f t="shared" si="32"/>
        <v>1</v>
      </c>
      <c r="L464" s="118"/>
      <c r="M464" s="124">
        <v>1</v>
      </c>
      <c r="N464" s="106"/>
    </row>
    <row r="465" spans="1:14" ht="19.5" customHeight="1" x14ac:dyDescent="0.25">
      <c r="A465" s="198"/>
      <c r="B465" s="211"/>
      <c r="C465" s="198"/>
      <c r="D465" s="34" t="s">
        <v>904</v>
      </c>
      <c r="E465" s="116">
        <f t="shared" si="30"/>
        <v>1</v>
      </c>
      <c r="F465" s="118">
        <v>1</v>
      </c>
      <c r="G465" s="118"/>
      <c r="H465" s="118"/>
      <c r="I465" s="198"/>
      <c r="J465" s="34" t="s">
        <v>905</v>
      </c>
      <c r="K465" s="116">
        <f t="shared" si="32"/>
        <v>1</v>
      </c>
      <c r="L465" s="118">
        <v>1</v>
      </c>
      <c r="M465" s="124"/>
      <c r="N465" s="106"/>
    </row>
    <row r="466" spans="1:14" ht="19.5" customHeight="1" x14ac:dyDescent="0.25">
      <c r="A466" s="198"/>
      <c r="B466" s="211"/>
      <c r="C466" s="106" t="s">
        <v>906</v>
      </c>
      <c r="D466" s="36" t="s">
        <v>907</v>
      </c>
      <c r="E466" s="116">
        <f t="shared" si="30"/>
        <v>1</v>
      </c>
      <c r="F466" s="118">
        <v>1</v>
      </c>
      <c r="G466" s="118"/>
      <c r="H466" s="118"/>
      <c r="I466" s="198"/>
      <c r="J466" s="34" t="s">
        <v>908</v>
      </c>
      <c r="K466" s="116">
        <f t="shared" si="32"/>
        <v>1</v>
      </c>
      <c r="L466" s="118">
        <v>1</v>
      </c>
      <c r="M466" s="124"/>
      <c r="N466" s="106"/>
    </row>
    <row r="467" spans="1:14" ht="19.5" customHeight="1" x14ac:dyDescent="0.25">
      <c r="A467" s="198"/>
      <c r="B467" s="211"/>
      <c r="C467" s="198" t="s">
        <v>909</v>
      </c>
      <c r="D467" s="34" t="s">
        <v>910</v>
      </c>
      <c r="E467" s="116">
        <f t="shared" si="30"/>
        <v>1</v>
      </c>
      <c r="F467" s="118"/>
      <c r="G467" s="118">
        <v>1</v>
      </c>
      <c r="H467" s="118"/>
      <c r="I467" s="198"/>
      <c r="J467" s="34" t="s">
        <v>911</v>
      </c>
      <c r="K467" s="116">
        <f t="shared" si="32"/>
        <v>1</v>
      </c>
      <c r="L467" s="118">
        <v>1</v>
      </c>
      <c r="M467" s="124"/>
      <c r="N467" s="106"/>
    </row>
    <row r="468" spans="1:14" ht="19.5" customHeight="1" x14ac:dyDescent="0.25">
      <c r="A468" s="198"/>
      <c r="B468" s="211"/>
      <c r="C468" s="198"/>
      <c r="D468" s="34" t="s">
        <v>912</v>
      </c>
      <c r="E468" s="116">
        <f t="shared" si="30"/>
        <v>1</v>
      </c>
      <c r="F468" s="118"/>
      <c r="G468" s="118">
        <v>1</v>
      </c>
      <c r="H468" s="118"/>
      <c r="I468" s="198"/>
      <c r="J468" s="34" t="s">
        <v>913</v>
      </c>
      <c r="K468" s="116">
        <f t="shared" si="32"/>
        <v>1</v>
      </c>
      <c r="L468" s="118">
        <v>1</v>
      </c>
      <c r="M468" s="124"/>
      <c r="N468" s="106"/>
    </row>
    <row r="469" spans="1:14" ht="19.5" customHeight="1" x14ac:dyDescent="0.25">
      <c r="A469" s="198"/>
      <c r="B469" s="211"/>
      <c r="C469" s="198"/>
      <c r="D469" s="34" t="s">
        <v>914</v>
      </c>
      <c r="E469" s="116">
        <f t="shared" si="30"/>
        <v>1</v>
      </c>
      <c r="F469" s="118"/>
      <c r="G469" s="118">
        <v>1</v>
      </c>
      <c r="H469" s="118"/>
      <c r="I469" s="198"/>
      <c r="J469" s="34" t="s">
        <v>915</v>
      </c>
      <c r="K469" s="116">
        <f t="shared" si="32"/>
        <v>1</v>
      </c>
      <c r="L469" s="118">
        <v>1</v>
      </c>
      <c r="M469" s="124"/>
      <c r="N469" s="106"/>
    </row>
    <row r="470" spans="1:14" ht="19.5" customHeight="1" x14ac:dyDescent="0.25">
      <c r="A470" s="198"/>
      <c r="B470" s="211"/>
      <c r="C470" s="198" t="s">
        <v>916</v>
      </c>
      <c r="D470" s="34" t="s">
        <v>902</v>
      </c>
      <c r="E470" s="116">
        <f t="shared" si="30"/>
        <v>1</v>
      </c>
      <c r="F470" s="118">
        <v>1</v>
      </c>
      <c r="G470" s="118"/>
      <c r="H470" s="118"/>
      <c r="I470" s="198"/>
      <c r="J470" s="93" t="s">
        <v>917</v>
      </c>
      <c r="K470" s="116">
        <f t="shared" si="32"/>
        <v>1</v>
      </c>
      <c r="L470" s="118">
        <v>1</v>
      </c>
      <c r="M470" s="124"/>
      <c r="N470" s="106"/>
    </row>
    <row r="471" spans="1:14" ht="19.5" customHeight="1" x14ac:dyDescent="0.25">
      <c r="A471" s="198"/>
      <c r="B471" s="211"/>
      <c r="C471" s="198"/>
      <c r="D471" s="34" t="s">
        <v>918</v>
      </c>
      <c r="E471" s="116">
        <f t="shared" si="30"/>
        <v>1</v>
      </c>
      <c r="F471" s="118">
        <v>1</v>
      </c>
      <c r="G471" s="118"/>
      <c r="H471" s="118"/>
      <c r="I471" s="218" t="s">
        <v>888</v>
      </c>
      <c r="J471" s="34" t="s">
        <v>919</v>
      </c>
      <c r="K471" s="116">
        <f t="shared" si="32"/>
        <v>1</v>
      </c>
      <c r="L471" s="124">
        <v>1</v>
      </c>
      <c r="M471" s="124"/>
      <c r="N471" s="106"/>
    </row>
    <row r="472" spans="1:14" ht="19.5" customHeight="1" x14ac:dyDescent="0.25">
      <c r="A472" s="198"/>
      <c r="B472" s="211"/>
      <c r="C472" s="106" t="s">
        <v>920</v>
      </c>
      <c r="D472" s="94" t="s">
        <v>921</v>
      </c>
      <c r="E472" s="116">
        <f t="shared" si="30"/>
        <v>1</v>
      </c>
      <c r="F472" s="118"/>
      <c r="G472" s="19">
        <v>1</v>
      </c>
      <c r="H472" s="19"/>
      <c r="I472" s="218"/>
      <c r="J472" s="36" t="s">
        <v>922</v>
      </c>
      <c r="K472" s="116">
        <f t="shared" si="32"/>
        <v>1</v>
      </c>
      <c r="L472" s="124"/>
      <c r="M472" s="124">
        <v>1</v>
      </c>
      <c r="N472" s="106"/>
    </row>
    <row r="473" spans="1:14" ht="19.5" customHeight="1" x14ac:dyDescent="0.25">
      <c r="A473" s="198"/>
      <c r="B473" s="211"/>
      <c r="C473" s="198" t="s">
        <v>923</v>
      </c>
      <c r="D473" s="34" t="s">
        <v>924</v>
      </c>
      <c r="E473" s="116">
        <f t="shared" si="30"/>
        <v>1</v>
      </c>
      <c r="F473" s="118"/>
      <c r="G473" s="19">
        <v>1</v>
      </c>
      <c r="H473" s="19"/>
      <c r="I473" s="218"/>
      <c r="J473" s="37" t="s">
        <v>925</v>
      </c>
      <c r="K473" s="116">
        <f t="shared" si="32"/>
        <v>1</v>
      </c>
      <c r="L473" s="118">
        <v>1</v>
      </c>
      <c r="M473" s="124"/>
      <c r="N473" s="106"/>
    </row>
    <row r="474" spans="1:14" ht="19.5" customHeight="1" x14ac:dyDescent="0.25">
      <c r="A474" s="198"/>
      <c r="B474" s="211"/>
      <c r="C474" s="198"/>
      <c r="D474" s="34" t="s">
        <v>926</v>
      </c>
      <c r="E474" s="116">
        <f t="shared" si="30"/>
        <v>1</v>
      </c>
      <c r="F474" s="118"/>
      <c r="G474" s="19">
        <v>1</v>
      </c>
      <c r="H474" s="19"/>
      <c r="I474" s="218"/>
      <c r="J474" s="34" t="s">
        <v>927</v>
      </c>
      <c r="K474" s="116">
        <f t="shared" si="32"/>
        <v>1</v>
      </c>
      <c r="L474" s="124">
        <v>1</v>
      </c>
      <c r="M474" s="124"/>
      <c r="N474" s="106"/>
    </row>
    <row r="475" spans="1:14" ht="19.5" customHeight="1" x14ac:dyDescent="0.25">
      <c r="A475" s="198"/>
      <c r="B475" s="211"/>
      <c r="C475" s="198" t="s">
        <v>928</v>
      </c>
      <c r="D475" s="34" t="s">
        <v>929</v>
      </c>
      <c r="E475" s="116">
        <f t="shared" si="30"/>
        <v>1</v>
      </c>
      <c r="F475" s="118"/>
      <c r="G475" s="118">
        <v>1</v>
      </c>
      <c r="H475" s="118"/>
      <c r="I475" s="218"/>
      <c r="J475" s="34" t="s">
        <v>930</v>
      </c>
      <c r="K475" s="116">
        <f t="shared" si="32"/>
        <v>1</v>
      </c>
      <c r="L475" s="124">
        <v>1</v>
      </c>
      <c r="M475" s="124"/>
      <c r="N475" s="106"/>
    </row>
    <row r="476" spans="1:14" ht="19.5" customHeight="1" x14ac:dyDescent="0.25">
      <c r="A476" s="198"/>
      <c r="B476" s="211"/>
      <c r="C476" s="198"/>
      <c r="D476" s="34" t="s">
        <v>931</v>
      </c>
      <c r="E476" s="116">
        <f t="shared" si="30"/>
        <v>1</v>
      </c>
      <c r="F476" s="118"/>
      <c r="G476" s="118">
        <v>1</v>
      </c>
      <c r="H476" s="118"/>
      <c r="I476" s="198" t="s">
        <v>322</v>
      </c>
      <c r="J476" s="34" t="s">
        <v>932</v>
      </c>
      <c r="K476" s="116">
        <f t="shared" si="32"/>
        <v>1</v>
      </c>
      <c r="L476" s="124">
        <v>1</v>
      </c>
      <c r="M476" s="124"/>
      <c r="N476" s="106"/>
    </row>
    <row r="477" spans="1:14" ht="19.5" customHeight="1" x14ac:dyDescent="0.25">
      <c r="A477" s="198"/>
      <c r="B477" s="211"/>
      <c r="C477" s="106" t="s">
        <v>322</v>
      </c>
      <c r="D477" s="23" t="s">
        <v>933</v>
      </c>
      <c r="E477" s="116">
        <f t="shared" si="30"/>
        <v>1</v>
      </c>
      <c r="F477" s="106">
        <v>1</v>
      </c>
      <c r="G477" s="106"/>
      <c r="H477" s="106"/>
      <c r="I477" s="198"/>
      <c r="J477" s="94" t="s">
        <v>934</v>
      </c>
      <c r="K477" s="116">
        <f t="shared" si="32"/>
        <v>1</v>
      </c>
      <c r="L477" s="124">
        <v>1</v>
      </c>
      <c r="M477" s="124"/>
      <c r="N477" s="106"/>
    </row>
    <row r="478" spans="1:14" ht="19.5" customHeight="1" x14ac:dyDescent="0.25">
      <c r="A478" s="198"/>
      <c r="B478" s="211"/>
      <c r="C478" s="106"/>
      <c r="D478" s="106"/>
      <c r="E478" s="106"/>
      <c r="F478" s="106"/>
      <c r="G478" s="106"/>
      <c r="H478" s="106"/>
      <c r="I478" s="198"/>
      <c r="J478" s="34" t="s">
        <v>935</v>
      </c>
      <c r="K478" s="116">
        <f t="shared" si="32"/>
        <v>1</v>
      </c>
      <c r="L478" s="124">
        <v>1</v>
      </c>
      <c r="M478" s="124"/>
      <c r="N478" s="106"/>
    </row>
    <row r="479" spans="1:14" ht="19.5" customHeight="1" x14ac:dyDescent="0.25">
      <c r="A479" s="198"/>
      <c r="B479" s="211"/>
      <c r="C479" s="106"/>
      <c r="D479" s="36"/>
      <c r="E479" s="116">
        <f t="shared" si="30"/>
        <v>0</v>
      </c>
      <c r="F479" s="118"/>
      <c r="G479" s="124"/>
      <c r="H479" s="124"/>
      <c r="I479" s="198"/>
      <c r="J479" s="95" t="s">
        <v>936</v>
      </c>
      <c r="K479" s="116">
        <f t="shared" si="32"/>
        <v>1</v>
      </c>
      <c r="L479" s="118">
        <v>1</v>
      </c>
      <c r="M479" s="124"/>
      <c r="N479" s="106"/>
    </row>
    <row r="480" spans="1:14" ht="19.5" customHeight="1" x14ac:dyDescent="0.25">
      <c r="A480" s="198"/>
      <c r="B480" s="211"/>
      <c r="C480" s="106"/>
      <c r="D480" s="36"/>
      <c r="E480" s="116">
        <f t="shared" si="30"/>
        <v>0</v>
      </c>
      <c r="F480" s="118"/>
      <c r="G480" s="124"/>
      <c r="H480" s="124"/>
      <c r="I480" s="198"/>
      <c r="J480" s="23" t="s">
        <v>937</v>
      </c>
      <c r="K480" s="116">
        <f t="shared" si="32"/>
        <v>1</v>
      </c>
      <c r="L480" s="118">
        <v>1</v>
      </c>
      <c r="M480" s="124"/>
      <c r="N480" s="106"/>
    </row>
    <row r="481" spans="1:14" ht="19.5" customHeight="1" x14ac:dyDescent="0.25">
      <c r="A481" s="198"/>
      <c r="B481" s="211"/>
      <c r="C481" s="106"/>
      <c r="D481" s="36"/>
      <c r="E481" s="116">
        <f t="shared" si="30"/>
        <v>0</v>
      </c>
      <c r="F481" s="118"/>
      <c r="G481" s="124"/>
      <c r="H481" s="124"/>
      <c r="I481" s="198"/>
      <c r="J481" s="23" t="s">
        <v>938</v>
      </c>
      <c r="K481" s="116">
        <f t="shared" si="32"/>
        <v>1</v>
      </c>
      <c r="L481" s="118">
        <v>1</v>
      </c>
      <c r="M481" s="124"/>
      <c r="N481" s="106"/>
    </row>
    <row r="482" spans="1:14" ht="19.5" customHeight="1" x14ac:dyDescent="0.25">
      <c r="A482" s="198"/>
      <c r="B482" s="211"/>
      <c r="C482" s="106"/>
      <c r="D482" s="36"/>
      <c r="E482" s="116">
        <f t="shared" si="30"/>
        <v>0</v>
      </c>
      <c r="F482" s="118"/>
      <c r="G482" s="124"/>
      <c r="H482" s="124"/>
      <c r="I482" s="198"/>
      <c r="J482" s="23" t="s">
        <v>939</v>
      </c>
      <c r="K482" s="116">
        <f t="shared" si="32"/>
        <v>1</v>
      </c>
      <c r="L482" s="118">
        <v>1</v>
      </c>
      <c r="M482" s="124"/>
      <c r="N482" s="106"/>
    </row>
    <row r="483" spans="1:14" ht="19.5" customHeight="1" x14ac:dyDescent="0.25">
      <c r="A483" s="198"/>
      <c r="B483" s="211"/>
      <c r="C483" s="106"/>
      <c r="D483" s="36"/>
      <c r="E483" s="116">
        <f t="shared" si="30"/>
        <v>0</v>
      </c>
      <c r="F483" s="118"/>
      <c r="G483" s="124"/>
      <c r="H483" s="124"/>
      <c r="I483" s="198"/>
      <c r="J483" s="95" t="s">
        <v>940</v>
      </c>
      <c r="K483" s="116">
        <f t="shared" si="32"/>
        <v>1</v>
      </c>
      <c r="L483" s="118">
        <v>1</v>
      </c>
      <c r="M483" s="124"/>
      <c r="N483" s="106"/>
    </row>
    <row r="484" spans="1:14" ht="19.5" customHeight="1" x14ac:dyDescent="0.25">
      <c r="A484" s="198"/>
      <c r="B484" s="211"/>
      <c r="C484" s="106"/>
      <c r="D484" s="36"/>
      <c r="E484" s="116"/>
      <c r="F484" s="118"/>
      <c r="G484" s="124"/>
      <c r="H484" s="124"/>
      <c r="I484" s="30" t="s">
        <v>857</v>
      </c>
      <c r="J484" s="34" t="s">
        <v>941</v>
      </c>
      <c r="K484" s="116">
        <f t="shared" si="32"/>
        <v>1</v>
      </c>
      <c r="L484" s="118">
        <v>1</v>
      </c>
      <c r="M484" s="124"/>
      <c r="N484" s="106"/>
    </row>
    <row r="485" spans="1:14" ht="19.5" customHeight="1" x14ac:dyDescent="0.25">
      <c r="A485" s="198"/>
      <c r="B485" s="211"/>
      <c r="C485" s="20"/>
      <c r="D485" s="36"/>
      <c r="E485" s="116">
        <f t="shared" si="30"/>
        <v>0</v>
      </c>
      <c r="F485" s="118"/>
      <c r="G485" s="124"/>
      <c r="H485" s="124"/>
      <c r="I485" s="218" t="s">
        <v>891</v>
      </c>
      <c r="J485" s="34" t="s">
        <v>942</v>
      </c>
      <c r="K485" s="116">
        <f t="shared" si="32"/>
        <v>1</v>
      </c>
      <c r="L485" s="124">
        <v>1</v>
      </c>
      <c r="M485" s="124"/>
      <c r="N485" s="106"/>
    </row>
    <row r="486" spans="1:14" ht="19.5" customHeight="1" x14ac:dyDescent="0.25">
      <c r="A486" s="198"/>
      <c r="B486" s="211"/>
      <c r="C486" s="20"/>
      <c r="D486" s="20"/>
      <c r="E486" s="116">
        <f t="shared" si="30"/>
        <v>0</v>
      </c>
      <c r="F486" s="106"/>
      <c r="G486" s="106"/>
      <c r="H486" s="106"/>
      <c r="I486" s="218"/>
      <c r="J486" s="34" t="s">
        <v>943</v>
      </c>
      <c r="K486" s="116">
        <f t="shared" si="32"/>
        <v>1</v>
      </c>
      <c r="L486" s="124">
        <v>1</v>
      </c>
      <c r="M486" s="124"/>
      <c r="N486" s="106"/>
    </row>
    <row r="487" spans="1:14" ht="19.5" customHeight="1" x14ac:dyDescent="0.25">
      <c r="A487" s="198"/>
      <c r="B487" s="211"/>
      <c r="C487" s="106"/>
      <c r="D487" s="117"/>
      <c r="E487" s="116">
        <f t="shared" si="30"/>
        <v>0</v>
      </c>
      <c r="F487" s="118"/>
      <c r="G487" s="118"/>
      <c r="H487" s="118"/>
      <c r="I487" s="106" t="s">
        <v>944</v>
      </c>
      <c r="J487" s="33" t="s">
        <v>945</v>
      </c>
      <c r="K487" s="116">
        <f t="shared" si="32"/>
        <v>1</v>
      </c>
      <c r="L487" s="118"/>
      <c r="M487" s="118">
        <v>1</v>
      </c>
      <c r="N487" s="106"/>
    </row>
    <row r="488" spans="1:14" ht="19.5" customHeight="1" x14ac:dyDescent="0.25">
      <c r="A488" s="198"/>
      <c r="B488" s="211"/>
      <c r="C488" s="20"/>
      <c r="D488" s="36"/>
      <c r="E488" s="116">
        <f t="shared" si="30"/>
        <v>0</v>
      </c>
      <c r="F488" s="118"/>
      <c r="G488" s="118"/>
      <c r="H488" s="118"/>
      <c r="I488" s="211" t="s">
        <v>899</v>
      </c>
      <c r="J488" s="34" t="s">
        <v>946</v>
      </c>
      <c r="K488" s="116">
        <f t="shared" si="32"/>
        <v>1</v>
      </c>
      <c r="L488" s="118"/>
      <c r="M488" s="118">
        <v>1</v>
      </c>
      <c r="N488" s="106"/>
    </row>
    <row r="489" spans="1:14" ht="19.5" customHeight="1" x14ac:dyDescent="0.25">
      <c r="A489" s="198"/>
      <c r="B489" s="211"/>
      <c r="C489" s="20"/>
      <c r="D489" s="36"/>
      <c r="E489" s="116">
        <f t="shared" si="30"/>
        <v>0</v>
      </c>
      <c r="F489" s="118"/>
      <c r="G489" s="118"/>
      <c r="H489" s="118"/>
      <c r="I489" s="211"/>
      <c r="J489" s="34" t="s">
        <v>947</v>
      </c>
      <c r="K489" s="116">
        <f t="shared" si="32"/>
        <v>1</v>
      </c>
      <c r="L489" s="118">
        <v>1</v>
      </c>
      <c r="M489" s="118"/>
      <c r="N489" s="106"/>
    </row>
    <row r="490" spans="1:14" ht="19.5" customHeight="1" x14ac:dyDescent="0.25">
      <c r="A490" s="198"/>
      <c r="B490" s="211"/>
      <c r="C490" s="20"/>
      <c r="D490" s="20"/>
      <c r="E490" s="116">
        <f t="shared" si="30"/>
        <v>0</v>
      </c>
      <c r="F490" s="106"/>
      <c r="G490" s="106"/>
      <c r="H490" s="106"/>
      <c r="I490" s="211"/>
      <c r="J490" s="35" t="s">
        <v>948</v>
      </c>
      <c r="K490" s="116">
        <f t="shared" si="32"/>
        <v>1</v>
      </c>
      <c r="L490" s="118">
        <v>1</v>
      </c>
      <c r="M490" s="118"/>
      <c r="N490" s="106"/>
    </row>
    <row r="491" spans="1:14" ht="19.5" customHeight="1" x14ac:dyDescent="0.25">
      <c r="A491" s="198"/>
      <c r="B491" s="211"/>
      <c r="C491" s="20"/>
      <c r="D491" s="20"/>
      <c r="E491" s="116">
        <f t="shared" si="30"/>
        <v>0</v>
      </c>
      <c r="F491" s="106"/>
      <c r="G491" s="106"/>
      <c r="H491" s="106"/>
      <c r="I491" s="211"/>
      <c r="J491" s="35" t="s">
        <v>949</v>
      </c>
      <c r="K491" s="116">
        <f t="shared" si="32"/>
        <v>1</v>
      </c>
      <c r="L491" s="118">
        <v>1</v>
      </c>
      <c r="M491" s="118"/>
      <c r="N491" s="106"/>
    </row>
    <row r="492" spans="1:14" ht="19.5" customHeight="1" x14ac:dyDescent="0.25">
      <c r="A492" s="198"/>
      <c r="B492" s="211"/>
      <c r="C492" s="20"/>
      <c r="D492" s="36"/>
      <c r="E492" s="116">
        <f t="shared" si="30"/>
        <v>0</v>
      </c>
      <c r="F492" s="118"/>
      <c r="G492" s="118"/>
      <c r="H492" s="118"/>
      <c r="I492" s="211"/>
      <c r="J492" s="34" t="s">
        <v>950</v>
      </c>
      <c r="K492" s="116">
        <f t="shared" si="32"/>
        <v>1</v>
      </c>
      <c r="L492" s="118">
        <v>1</v>
      </c>
      <c r="M492" s="118"/>
      <c r="N492" s="106"/>
    </row>
    <row r="493" spans="1:14" ht="19.5" customHeight="1" x14ac:dyDescent="0.25">
      <c r="A493" s="198"/>
      <c r="B493" s="211"/>
      <c r="C493" s="20"/>
      <c r="D493" s="36"/>
      <c r="E493" s="116">
        <f t="shared" si="30"/>
        <v>0</v>
      </c>
      <c r="F493" s="118"/>
      <c r="G493" s="118"/>
      <c r="H493" s="118"/>
      <c r="I493" s="211"/>
      <c r="J493" s="34" t="s">
        <v>951</v>
      </c>
      <c r="K493" s="116">
        <f t="shared" si="32"/>
        <v>1</v>
      </c>
      <c r="L493" s="118">
        <v>1</v>
      </c>
      <c r="M493" s="118"/>
      <c r="N493" s="106"/>
    </row>
    <row r="494" spans="1:14" ht="19.5" customHeight="1" x14ac:dyDescent="0.25">
      <c r="A494" s="198"/>
      <c r="B494" s="211"/>
      <c r="C494" s="20"/>
      <c r="D494" s="36"/>
      <c r="E494" s="116">
        <f t="shared" si="30"/>
        <v>0</v>
      </c>
      <c r="F494" s="118"/>
      <c r="G494" s="118"/>
      <c r="H494" s="118"/>
      <c r="I494" s="211"/>
      <c r="J494" s="34" t="s">
        <v>952</v>
      </c>
      <c r="K494" s="116">
        <f t="shared" si="32"/>
        <v>1</v>
      </c>
      <c r="L494" s="118">
        <v>1</v>
      </c>
      <c r="M494" s="118"/>
      <c r="N494" s="106"/>
    </row>
    <row r="495" spans="1:14" ht="19.5" customHeight="1" x14ac:dyDescent="0.25">
      <c r="A495" s="198"/>
      <c r="B495" s="211"/>
      <c r="C495" s="20"/>
      <c r="D495" s="36"/>
      <c r="E495" s="116">
        <f t="shared" si="30"/>
        <v>0</v>
      </c>
      <c r="F495" s="118"/>
      <c r="G495" s="118"/>
      <c r="H495" s="118"/>
      <c r="I495" s="211" t="s">
        <v>909</v>
      </c>
      <c r="J495" s="34" t="s">
        <v>953</v>
      </c>
      <c r="K495" s="116">
        <f t="shared" si="32"/>
        <v>1</v>
      </c>
      <c r="L495" s="118"/>
      <c r="M495" s="118">
        <v>1</v>
      </c>
      <c r="N495" s="106"/>
    </row>
    <row r="496" spans="1:14" ht="19.5" customHeight="1" x14ac:dyDescent="0.25">
      <c r="A496" s="198"/>
      <c r="B496" s="211"/>
      <c r="C496" s="20"/>
      <c r="D496" s="36"/>
      <c r="E496" s="116">
        <f t="shared" si="30"/>
        <v>0</v>
      </c>
      <c r="F496" s="118"/>
      <c r="G496" s="118"/>
      <c r="H496" s="118"/>
      <c r="I496" s="211"/>
      <c r="J496" s="34" t="s">
        <v>954</v>
      </c>
      <c r="K496" s="116">
        <f t="shared" si="32"/>
        <v>1</v>
      </c>
      <c r="L496" s="118"/>
      <c r="M496" s="118">
        <v>1</v>
      </c>
      <c r="N496" s="106"/>
    </row>
    <row r="497" spans="1:14" ht="19.5" customHeight="1" x14ac:dyDescent="0.25">
      <c r="A497" s="198"/>
      <c r="B497" s="211"/>
      <c r="C497" s="91"/>
      <c r="D497" s="36"/>
      <c r="E497" s="116">
        <f t="shared" si="30"/>
        <v>0</v>
      </c>
      <c r="F497" s="118"/>
      <c r="G497" s="118"/>
      <c r="H497" s="118"/>
      <c r="I497" s="222" t="s">
        <v>916</v>
      </c>
      <c r="J497" s="34" t="s">
        <v>900</v>
      </c>
      <c r="K497" s="116">
        <f t="shared" si="32"/>
        <v>1</v>
      </c>
      <c r="L497" s="118">
        <v>1</v>
      </c>
      <c r="M497" s="118"/>
      <c r="N497" s="106"/>
    </row>
    <row r="498" spans="1:14" ht="19.5" customHeight="1" x14ac:dyDescent="0.25">
      <c r="A498" s="198"/>
      <c r="B498" s="211"/>
      <c r="C498" s="91"/>
      <c r="D498" s="20"/>
      <c r="E498" s="116">
        <f t="shared" si="30"/>
        <v>0</v>
      </c>
      <c r="F498" s="106"/>
      <c r="G498" s="106"/>
      <c r="H498" s="106"/>
      <c r="I498" s="222"/>
      <c r="J498" s="23" t="s">
        <v>955</v>
      </c>
      <c r="K498" s="116">
        <f t="shared" si="32"/>
        <v>1</v>
      </c>
      <c r="L498" s="118">
        <v>1</v>
      </c>
      <c r="M498" s="118"/>
      <c r="N498" s="106"/>
    </row>
    <row r="499" spans="1:14" ht="19.5" customHeight="1" x14ac:dyDescent="0.25">
      <c r="A499" s="198"/>
      <c r="B499" s="211"/>
      <c r="C499" s="91"/>
      <c r="D499" s="20"/>
      <c r="E499" s="116">
        <f t="shared" si="30"/>
        <v>0</v>
      </c>
      <c r="F499" s="106"/>
      <c r="G499" s="106"/>
      <c r="H499" s="106"/>
      <c r="I499" s="222"/>
      <c r="J499" s="23" t="s">
        <v>956</v>
      </c>
      <c r="K499" s="116">
        <f t="shared" si="32"/>
        <v>1</v>
      </c>
      <c r="L499" s="118">
        <v>1</v>
      </c>
      <c r="M499" s="118"/>
      <c r="N499" s="106"/>
    </row>
    <row r="500" spans="1:14" ht="19.5" customHeight="1" x14ac:dyDescent="0.25">
      <c r="A500" s="198"/>
      <c r="B500" s="211"/>
      <c r="C500" s="20"/>
      <c r="D500" s="20"/>
      <c r="E500" s="116">
        <f t="shared" si="30"/>
        <v>0</v>
      </c>
      <c r="F500" s="118"/>
      <c r="G500" s="118"/>
      <c r="H500" s="118"/>
      <c r="I500" s="211" t="s">
        <v>920</v>
      </c>
      <c r="J500" s="32" t="s">
        <v>957</v>
      </c>
      <c r="K500" s="116">
        <f t="shared" si="32"/>
        <v>1</v>
      </c>
      <c r="L500" s="118">
        <v>1</v>
      </c>
      <c r="M500" s="118"/>
      <c r="N500" s="106"/>
    </row>
    <row r="501" spans="1:14" ht="19.5" customHeight="1" x14ac:dyDescent="0.25">
      <c r="A501" s="198"/>
      <c r="B501" s="211"/>
      <c r="C501" s="20"/>
      <c r="D501" s="20"/>
      <c r="E501" s="116">
        <f t="shared" si="30"/>
        <v>0</v>
      </c>
      <c r="F501" s="118"/>
      <c r="G501" s="118"/>
      <c r="H501" s="118"/>
      <c r="I501" s="211"/>
      <c r="J501" s="20" t="s">
        <v>958</v>
      </c>
      <c r="K501" s="116">
        <f t="shared" si="32"/>
        <v>1</v>
      </c>
      <c r="L501" s="118">
        <v>1</v>
      </c>
      <c r="M501" s="118"/>
      <c r="N501" s="106"/>
    </row>
    <row r="502" spans="1:14" ht="19.5" customHeight="1" x14ac:dyDescent="0.25">
      <c r="A502" s="198"/>
      <c r="B502" s="211"/>
      <c r="C502" s="20"/>
      <c r="D502" s="20"/>
      <c r="E502" s="116">
        <f t="shared" si="30"/>
        <v>0</v>
      </c>
      <c r="F502" s="106"/>
      <c r="G502" s="106"/>
      <c r="H502" s="106"/>
      <c r="I502" s="211" t="s">
        <v>923</v>
      </c>
      <c r="J502" s="36" t="s">
        <v>959</v>
      </c>
      <c r="K502" s="116">
        <f t="shared" si="32"/>
        <v>1</v>
      </c>
      <c r="L502" s="19">
        <v>1</v>
      </c>
      <c r="M502" s="19"/>
      <c r="N502" s="106"/>
    </row>
    <row r="503" spans="1:14" ht="19.5" customHeight="1" x14ac:dyDescent="0.25">
      <c r="A503" s="198"/>
      <c r="B503" s="211"/>
      <c r="C503" s="20"/>
      <c r="D503" s="36"/>
      <c r="E503" s="116">
        <f t="shared" si="30"/>
        <v>0</v>
      </c>
      <c r="F503" s="118"/>
      <c r="G503" s="19"/>
      <c r="H503" s="19"/>
      <c r="I503" s="211"/>
      <c r="J503" s="36" t="s">
        <v>960</v>
      </c>
      <c r="K503" s="116">
        <f t="shared" si="32"/>
        <v>1</v>
      </c>
      <c r="L503" s="19"/>
      <c r="M503" s="19">
        <v>1</v>
      </c>
      <c r="N503" s="106"/>
    </row>
    <row r="504" spans="1:14" ht="19.5" customHeight="1" x14ac:dyDescent="0.25">
      <c r="A504" s="198"/>
      <c r="B504" s="211"/>
      <c r="C504" s="20"/>
      <c r="D504" s="36"/>
      <c r="E504" s="116">
        <f t="shared" si="30"/>
        <v>0</v>
      </c>
      <c r="F504" s="118"/>
      <c r="G504" s="19"/>
      <c r="H504" s="19"/>
      <c r="I504" s="211"/>
      <c r="J504" s="36" t="s">
        <v>961</v>
      </c>
      <c r="K504" s="116">
        <f t="shared" si="32"/>
        <v>1</v>
      </c>
      <c r="L504" s="19"/>
      <c r="M504" s="19">
        <v>1</v>
      </c>
      <c r="N504" s="106"/>
    </row>
    <row r="505" spans="1:14" ht="19.5" customHeight="1" x14ac:dyDescent="0.25">
      <c r="A505" s="198"/>
      <c r="B505" s="211"/>
      <c r="C505" s="20"/>
      <c r="D505" s="34"/>
      <c r="E505" s="116">
        <f t="shared" si="30"/>
        <v>0</v>
      </c>
      <c r="F505" s="118"/>
      <c r="G505" s="118"/>
      <c r="H505" s="118"/>
      <c r="I505" s="211"/>
      <c r="J505" s="36" t="s">
        <v>962</v>
      </c>
      <c r="K505" s="116">
        <f t="shared" si="32"/>
        <v>1</v>
      </c>
      <c r="L505" s="118">
        <v>1</v>
      </c>
      <c r="M505" s="118"/>
      <c r="N505" s="106"/>
    </row>
    <row r="506" spans="1:14" ht="19.5" customHeight="1" x14ac:dyDescent="0.25">
      <c r="A506" s="198"/>
      <c r="B506" s="211"/>
      <c r="C506" s="20"/>
      <c r="D506" s="34"/>
      <c r="E506" s="116"/>
      <c r="F506" s="118"/>
      <c r="G506" s="118"/>
      <c r="H506" s="118"/>
      <c r="I506" s="36" t="s">
        <v>928</v>
      </c>
      <c r="J506" s="36" t="s">
        <v>963</v>
      </c>
      <c r="K506" s="116">
        <f t="shared" si="32"/>
        <v>1</v>
      </c>
      <c r="L506" s="118">
        <v>1</v>
      </c>
      <c r="M506" s="118"/>
      <c r="N506" s="106"/>
    </row>
    <row r="507" spans="1:14" ht="19.5" customHeight="1" x14ac:dyDescent="0.25">
      <c r="A507" s="198">
        <v>1</v>
      </c>
      <c r="B507" s="211" t="s">
        <v>822</v>
      </c>
      <c r="C507" s="20"/>
      <c r="D507" s="20"/>
      <c r="E507" s="116">
        <f t="shared" si="30"/>
        <v>0</v>
      </c>
      <c r="F507" s="106"/>
      <c r="G507" s="106"/>
      <c r="H507" s="106"/>
      <c r="I507" s="211" t="s">
        <v>928</v>
      </c>
      <c r="J507" s="23" t="s">
        <v>964</v>
      </c>
      <c r="K507" s="116">
        <f t="shared" si="32"/>
        <v>1</v>
      </c>
      <c r="L507" s="118">
        <v>1</v>
      </c>
      <c r="M507" s="118"/>
      <c r="N507" s="106"/>
    </row>
    <row r="508" spans="1:14" ht="19.5" customHeight="1" x14ac:dyDescent="0.25">
      <c r="A508" s="198"/>
      <c r="B508" s="211"/>
      <c r="C508" s="20"/>
      <c r="D508" s="20"/>
      <c r="E508" s="116">
        <f t="shared" si="30"/>
        <v>0</v>
      </c>
      <c r="F508" s="106"/>
      <c r="G508" s="106"/>
      <c r="H508" s="106"/>
      <c r="I508" s="211"/>
      <c r="J508" s="23" t="s">
        <v>965</v>
      </c>
      <c r="K508" s="116">
        <f t="shared" si="32"/>
        <v>1</v>
      </c>
      <c r="L508" s="118">
        <v>1</v>
      </c>
      <c r="M508" s="118"/>
      <c r="N508" s="106"/>
    </row>
    <row r="509" spans="1:14" ht="19.5" customHeight="1" x14ac:dyDescent="0.25">
      <c r="A509" s="198"/>
      <c r="B509" s="211"/>
      <c r="C509" s="20"/>
      <c r="D509" s="36"/>
      <c r="E509" s="116">
        <f t="shared" si="30"/>
        <v>0</v>
      </c>
      <c r="F509" s="118"/>
      <c r="G509" s="118"/>
      <c r="H509" s="118"/>
      <c r="I509" s="211"/>
      <c r="J509" s="36" t="s">
        <v>966</v>
      </c>
      <c r="K509" s="116">
        <f t="shared" si="32"/>
        <v>1</v>
      </c>
      <c r="L509" s="118">
        <v>1</v>
      </c>
      <c r="M509" s="118"/>
      <c r="N509" s="106"/>
    </row>
    <row r="510" spans="1:14" ht="19.5" customHeight="1" x14ac:dyDescent="0.25">
      <c r="A510" s="198"/>
      <c r="B510" s="211"/>
      <c r="C510" s="20"/>
      <c r="D510" s="36"/>
      <c r="E510" s="116">
        <f t="shared" si="30"/>
        <v>0</v>
      </c>
      <c r="F510" s="118"/>
      <c r="G510" s="118"/>
      <c r="H510" s="118"/>
      <c r="I510" s="211"/>
      <c r="J510" s="36" t="s">
        <v>967</v>
      </c>
      <c r="K510" s="116">
        <f>+L510+M510</f>
        <v>1</v>
      </c>
      <c r="L510" s="118">
        <v>1</v>
      </c>
      <c r="M510" s="118"/>
      <c r="N510" s="106"/>
    </row>
    <row r="511" spans="1:14" ht="19.5" customHeight="1" x14ac:dyDescent="0.25">
      <c r="A511" s="198"/>
      <c r="B511" s="211"/>
      <c r="C511" s="20"/>
      <c r="D511" s="36"/>
      <c r="E511" s="116">
        <f t="shared" si="30"/>
        <v>0</v>
      </c>
      <c r="F511" s="118"/>
      <c r="G511" s="118"/>
      <c r="H511" s="118"/>
      <c r="I511" s="211"/>
      <c r="J511" s="36" t="s">
        <v>968</v>
      </c>
      <c r="K511" s="116">
        <f>+L511+M511</f>
        <v>1</v>
      </c>
      <c r="L511" s="118">
        <v>1</v>
      </c>
      <c r="M511" s="118"/>
      <c r="N511" s="106"/>
    </row>
    <row r="512" spans="1:14" ht="19.5" customHeight="1" x14ac:dyDescent="0.25">
      <c r="A512" s="116">
        <f>+A447</f>
        <v>1</v>
      </c>
      <c r="B512" s="116" t="s">
        <v>639</v>
      </c>
      <c r="C512" s="116">
        <v>13</v>
      </c>
      <c r="D512" s="122">
        <f>+E512</f>
        <v>31</v>
      </c>
      <c r="E512" s="116">
        <f>SUM(E447:E511)</f>
        <v>31</v>
      </c>
      <c r="F512" s="116">
        <f>SUM(F447:F511)</f>
        <v>10</v>
      </c>
      <c r="G512" s="116">
        <f>SUM(G447:G511)</f>
        <v>21</v>
      </c>
      <c r="H512" s="116"/>
      <c r="I512" s="116">
        <v>13</v>
      </c>
      <c r="J512" s="116">
        <f>+K512</f>
        <v>65</v>
      </c>
      <c r="K512" s="116">
        <f>SUM(K447:K511)</f>
        <v>65</v>
      </c>
      <c r="L512" s="116">
        <f>SUM(L447:L511)</f>
        <v>53</v>
      </c>
      <c r="M512" s="116">
        <f>SUM(M447:M511)</f>
        <v>12</v>
      </c>
      <c r="N512" s="106"/>
    </row>
    <row r="513" spans="1:14" ht="19.5" customHeight="1" x14ac:dyDescent="0.25">
      <c r="A513" s="198">
        <v>1</v>
      </c>
      <c r="B513" s="198" t="s">
        <v>823</v>
      </c>
      <c r="C513" s="116"/>
      <c r="D513" s="122"/>
      <c r="E513" s="116"/>
      <c r="F513" s="116"/>
      <c r="G513" s="116"/>
      <c r="H513" s="116"/>
      <c r="I513" s="198" t="s">
        <v>969</v>
      </c>
      <c r="J513" s="34" t="s">
        <v>970</v>
      </c>
      <c r="K513" s="116">
        <f t="shared" ref="K513:K538" si="33">+L513+M513</f>
        <v>1</v>
      </c>
      <c r="L513" s="106">
        <v>1</v>
      </c>
      <c r="M513" s="106"/>
      <c r="N513" s="106"/>
    </row>
    <row r="514" spans="1:14" ht="19.5" customHeight="1" x14ac:dyDescent="0.25">
      <c r="A514" s="198"/>
      <c r="B514" s="198"/>
      <c r="C514" s="116"/>
      <c r="D514" s="122"/>
      <c r="E514" s="116"/>
      <c r="F514" s="116"/>
      <c r="G514" s="116"/>
      <c r="H514" s="116"/>
      <c r="I514" s="198"/>
      <c r="J514" s="34" t="s">
        <v>971</v>
      </c>
      <c r="K514" s="116">
        <f>+L514+M514</f>
        <v>1</v>
      </c>
      <c r="L514" s="106">
        <v>1</v>
      </c>
      <c r="M514" s="106"/>
      <c r="N514" s="106"/>
    </row>
    <row r="515" spans="1:14" ht="19.5" customHeight="1" x14ac:dyDescent="0.25">
      <c r="A515" s="116">
        <f>+A513</f>
        <v>1</v>
      </c>
      <c r="B515" s="116" t="s">
        <v>639</v>
      </c>
      <c r="C515" s="116"/>
      <c r="D515" s="122"/>
      <c r="E515" s="116"/>
      <c r="F515" s="116"/>
      <c r="G515" s="116"/>
      <c r="H515" s="116"/>
      <c r="I515" s="116">
        <v>1</v>
      </c>
      <c r="J515" s="116">
        <f>+K515</f>
        <v>2</v>
      </c>
      <c r="K515" s="116">
        <f>SUM(K513:K514)</f>
        <v>2</v>
      </c>
      <c r="L515" s="116">
        <f>SUM(L513:L514)</f>
        <v>2</v>
      </c>
      <c r="M515" s="116">
        <f>SUM(M513:M514)</f>
        <v>0</v>
      </c>
      <c r="N515" s="106"/>
    </row>
    <row r="516" spans="1:14" ht="19.5" customHeight="1" x14ac:dyDescent="0.25">
      <c r="A516" s="187">
        <v>1</v>
      </c>
      <c r="B516" s="187" t="s">
        <v>824</v>
      </c>
      <c r="C516" s="116"/>
      <c r="D516" s="122"/>
      <c r="E516" s="116"/>
      <c r="F516" s="116"/>
      <c r="G516" s="116"/>
      <c r="H516" s="116"/>
      <c r="I516" s="198" t="s">
        <v>972</v>
      </c>
      <c r="J516" s="93" t="s">
        <v>973</v>
      </c>
      <c r="K516" s="116">
        <f t="shared" si="33"/>
        <v>1</v>
      </c>
      <c r="L516" s="106"/>
      <c r="M516" s="106">
        <v>1</v>
      </c>
      <c r="N516" s="106"/>
    </row>
    <row r="517" spans="1:14" ht="19.5" customHeight="1" x14ac:dyDescent="0.25">
      <c r="A517" s="187"/>
      <c r="B517" s="187"/>
      <c r="C517" s="116"/>
      <c r="D517" s="122"/>
      <c r="E517" s="116"/>
      <c r="F517" s="116"/>
      <c r="G517" s="116"/>
      <c r="H517" s="116"/>
      <c r="I517" s="198"/>
      <c r="J517" s="34" t="s">
        <v>974</v>
      </c>
      <c r="K517" s="116">
        <f t="shared" si="33"/>
        <v>1</v>
      </c>
      <c r="L517" s="106"/>
      <c r="M517" s="106">
        <v>1</v>
      </c>
      <c r="N517" s="106"/>
    </row>
    <row r="518" spans="1:14" ht="19.5" customHeight="1" x14ac:dyDescent="0.25">
      <c r="A518" s="187"/>
      <c r="B518" s="187"/>
      <c r="C518" s="116"/>
      <c r="D518" s="122"/>
      <c r="E518" s="116"/>
      <c r="F518" s="116"/>
      <c r="G518" s="116"/>
      <c r="H518" s="116"/>
      <c r="I518" s="198"/>
      <c r="J518" s="34" t="s">
        <v>975</v>
      </c>
      <c r="K518" s="116">
        <f t="shared" si="33"/>
        <v>1</v>
      </c>
      <c r="L518" s="106"/>
      <c r="M518" s="106">
        <v>1</v>
      </c>
      <c r="N518" s="106"/>
    </row>
    <row r="519" spans="1:14" ht="19.5" customHeight="1" x14ac:dyDescent="0.25">
      <c r="A519" s="116">
        <f>+A516</f>
        <v>1</v>
      </c>
      <c r="B519" s="116" t="s">
        <v>639</v>
      </c>
      <c r="C519" s="116"/>
      <c r="D519" s="116"/>
      <c r="E519" s="116"/>
      <c r="F519" s="116"/>
      <c r="G519" s="116"/>
      <c r="H519" s="116"/>
      <c r="I519" s="116">
        <v>1</v>
      </c>
      <c r="J519" s="116">
        <f>+K519</f>
        <v>3</v>
      </c>
      <c r="K519" s="116">
        <f>SUM(K516:K518)</f>
        <v>3</v>
      </c>
      <c r="L519" s="116">
        <f>SUM(L516:L518)</f>
        <v>0</v>
      </c>
      <c r="M519" s="116">
        <f>SUM(M516:M518)</f>
        <v>3</v>
      </c>
      <c r="N519" s="106"/>
    </row>
    <row r="520" spans="1:14" ht="19.5" customHeight="1" x14ac:dyDescent="0.25">
      <c r="A520" s="198">
        <v>1</v>
      </c>
      <c r="B520" s="198" t="s">
        <v>622</v>
      </c>
      <c r="C520" s="198" t="s">
        <v>6</v>
      </c>
      <c r="D520" s="20" t="s">
        <v>976</v>
      </c>
      <c r="E520" s="116">
        <f>+F520+G520</f>
        <v>1</v>
      </c>
      <c r="F520" s="106"/>
      <c r="G520" s="106">
        <v>1</v>
      </c>
      <c r="H520" s="106"/>
      <c r="I520" s="223" t="s">
        <v>977</v>
      </c>
      <c r="J520" s="32" t="s">
        <v>978</v>
      </c>
      <c r="K520" s="116">
        <f t="shared" si="33"/>
        <v>1</v>
      </c>
      <c r="L520" s="106"/>
      <c r="M520" s="106">
        <v>1</v>
      </c>
      <c r="N520" s="106"/>
    </row>
    <row r="521" spans="1:14" ht="19.5" customHeight="1" x14ac:dyDescent="0.25">
      <c r="A521" s="198"/>
      <c r="B521" s="198"/>
      <c r="C521" s="198"/>
      <c r="D521" s="20" t="s">
        <v>979</v>
      </c>
      <c r="E521" s="116">
        <f>+F521+G521</f>
        <v>1</v>
      </c>
      <c r="F521" s="106"/>
      <c r="G521" s="106">
        <v>1</v>
      </c>
      <c r="H521" s="106"/>
      <c r="I521" s="223"/>
      <c r="J521" s="32" t="s">
        <v>980</v>
      </c>
      <c r="K521" s="116">
        <f t="shared" si="33"/>
        <v>1</v>
      </c>
      <c r="L521" s="106"/>
      <c r="M521" s="106">
        <v>1</v>
      </c>
      <c r="N521" s="106"/>
    </row>
    <row r="522" spans="1:14" ht="19.5" customHeight="1" x14ac:dyDescent="0.25">
      <c r="A522" s="198"/>
      <c r="B522" s="198"/>
      <c r="C522" s="91"/>
      <c r="D522" s="91"/>
      <c r="E522" s="116">
        <f t="shared" ref="E522:E534" si="34">+F522+G522</f>
        <v>0</v>
      </c>
      <c r="F522" s="106"/>
      <c r="G522" s="106"/>
      <c r="H522" s="106"/>
      <c r="I522" s="223"/>
      <c r="J522" s="92" t="s">
        <v>981</v>
      </c>
      <c r="K522" s="116">
        <f>+L522+M522</f>
        <v>1</v>
      </c>
      <c r="L522" s="106"/>
      <c r="M522" s="106">
        <v>1</v>
      </c>
      <c r="N522" s="106"/>
    </row>
    <row r="523" spans="1:14" ht="19.5" customHeight="1" x14ac:dyDescent="0.25">
      <c r="A523" s="198"/>
      <c r="B523" s="198"/>
      <c r="C523" s="20"/>
      <c r="D523" s="20"/>
      <c r="E523" s="116">
        <f t="shared" si="34"/>
        <v>0</v>
      </c>
      <c r="F523" s="106"/>
      <c r="G523" s="106"/>
      <c r="H523" s="106"/>
      <c r="I523" s="198" t="s">
        <v>982</v>
      </c>
      <c r="J523" s="32" t="s">
        <v>983</v>
      </c>
      <c r="K523" s="116">
        <f t="shared" si="33"/>
        <v>1</v>
      </c>
      <c r="L523" s="106"/>
      <c r="M523" s="106">
        <v>1</v>
      </c>
      <c r="N523" s="106"/>
    </row>
    <row r="524" spans="1:14" ht="19.5" customHeight="1" x14ac:dyDescent="0.25">
      <c r="A524" s="198"/>
      <c r="B524" s="198"/>
      <c r="C524" s="20"/>
      <c r="D524" s="20"/>
      <c r="E524" s="116">
        <f t="shared" si="34"/>
        <v>0</v>
      </c>
      <c r="F524" s="106"/>
      <c r="G524" s="106"/>
      <c r="H524" s="106"/>
      <c r="I524" s="198"/>
      <c r="J524" s="32" t="s">
        <v>984</v>
      </c>
      <c r="K524" s="116">
        <f t="shared" si="33"/>
        <v>1</v>
      </c>
      <c r="L524" s="106"/>
      <c r="M524" s="106">
        <v>1</v>
      </c>
      <c r="N524" s="106"/>
    </row>
    <row r="525" spans="1:14" ht="19.5" customHeight="1" x14ac:dyDescent="0.25">
      <c r="A525" s="198"/>
      <c r="B525" s="198"/>
      <c r="C525" s="106"/>
      <c r="D525" s="20"/>
      <c r="E525" s="106"/>
      <c r="F525" s="106"/>
      <c r="G525" s="106"/>
      <c r="H525" s="106"/>
      <c r="I525" s="198"/>
      <c r="J525" s="34" t="s">
        <v>985</v>
      </c>
      <c r="K525" s="116">
        <f>+L525+M525</f>
        <v>1</v>
      </c>
      <c r="L525" s="106">
        <v>1</v>
      </c>
      <c r="M525" s="106"/>
      <c r="N525" s="106"/>
    </row>
    <row r="526" spans="1:14" ht="19.5" customHeight="1" x14ac:dyDescent="0.25">
      <c r="A526" s="198"/>
      <c r="B526" s="198"/>
      <c r="C526" s="20"/>
      <c r="D526" s="20"/>
      <c r="E526" s="116">
        <f t="shared" si="34"/>
        <v>0</v>
      </c>
      <c r="F526" s="106"/>
      <c r="G526" s="106"/>
      <c r="H526" s="106"/>
      <c r="I526" s="198" t="s">
        <v>682</v>
      </c>
      <c r="J526" s="32" t="s">
        <v>986</v>
      </c>
      <c r="K526" s="116">
        <f t="shared" si="33"/>
        <v>1</v>
      </c>
      <c r="L526" s="106"/>
      <c r="M526" s="106">
        <v>1</v>
      </c>
      <c r="N526" s="106"/>
    </row>
    <row r="527" spans="1:14" ht="19.5" customHeight="1" x14ac:dyDescent="0.25">
      <c r="A527" s="198"/>
      <c r="B527" s="198"/>
      <c r="C527" s="20"/>
      <c r="D527" s="20"/>
      <c r="E527" s="116">
        <f t="shared" si="34"/>
        <v>0</v>
      </c>
      <c r="F527" s="106"/>
      <c r="G527" s="106"/>
      <c r="H527" s="106"/>
      <c r="I527" s="198"/>
      <c r="J527" s="32" t="s">
        <v>987</v>
      </c>
      <c r="K527" s="116">
        <f t="shared" si="33"/>
        <v>1</v>
      </c>
      <c r="L527" s="106"/>
      <c r="M527" s="106">
        <v>1</v>
      </c>
      <c r="N527" s="106"/>
    </row>
    <row r="528" spans="1:14" ht="19.5" customHeight="1" x14ac:dyDescent="0.25">
      <c r="A528" s="198"/>
      <c r="B528" s="198"/>
      <c r="C528" s="106"/>
      <c r="D528" s="20"/>
      <c r="E528" s="106"/>
      <c r="F528" s="106"/>
      <c r="G528" s="106"/>
      <c r="H528" s="106"/>
      <c r="I528" s="198" t="s">
        <v>899</v>
      </c>
      <c r="J528" s="34" t="s">
        <v>988</v>
      </c>
      <c r="K528" s="116">
        <f t="shared" si="33"/>
        <v>1</v>
      </c>
      <c r="L528" s="106">
        <v>1</v>
      </c>
      <c r="M528" s="106"/>
      <c r="N528" s="106"/>
    </row>
    <row r="529" spans="1:14" ht="19.5" customHeight="1" x14ac:dyDescent="0.25">
      <c r="A529" s="198"/>
      <c r="B529" s="198"/>
      <c r="C529" s="106"/>
      <c r="D529" s="20"/>
      <c r="E529" s="116">
        <f>+F529+G529</f>
        <v>0</v>
      </c>
      <c r="F529" s="106"/>
      <c r="G529" s="106"/>
      <c r="H529" s="106"/>
      <c r="I529" s="198"/>
      <c r="J529" s="32" t="s">
        <v>989</v>
      </c>
      <c r="K529" s="116">
        <f>+L529+M529</f>
        <v>1</v>
      </c>
      <c r="L529" s="106"/>
      <c r="M529" s="106">
        <v>1</v>
      </c>
      <c r="N529" s="106"/>
    </row>
    <row r="530" spans="1:14" ht="19.5" customHeight="1" x14ac:dyDescent="0.25">
      <c r="A530" s="198"/>
      <c r="B530" s="198"/>
      <c r="C530" s="106"/>
      <c r="D530" s="20"/>
      <c r="E530" s="116">
        <f t="shared" si="34"/>
        <v>0</v>
      </c>
      <c r="F530" s="106"/>
      <c r="G530" s="106"/>
      <c r="H530" s="106"/>
      <c r="I530" s="106" t="s">
        <v>634</v>
      </c>
      <c r="J530" s="32" t="s">
        <v>990</v>
      </c>
      <c r="K530" s="116">
        <f t="shared" si="33"/>
        <v>1</v>
      </c>
      <c r="L530" s="106"/>
      <c r="M530" s="106">
        <v>1</v>
      </c>
      <c r="N530" s="106"/>
    </row>
    <row r="531" spans="1:14" ht="19.5" customHeight="1" x14ac:dyDescent="0.25">
      <c r="A531" s="198"/>
      <c r="B531" s="198"/>
      <c r="C531" s="20"/>
      <c r="D531" s="20"/>
      <c r="E531" s="116">
        <f t="shared" si="34"/>
        <v>0</v>
      </c>
      <c r="F531" s="106"/>
      <c r="G531" s="106"/>
      <c r="H531" s="106"/>
      <c r="I531" s="198" t="s">
        <v>991</v>
      </c>
      <c r="J531" s="32" t="s">
        <v>992</v>
      </c>
      <c r="K531" s="116">
        <f t="shared" si="33"/>
        <v>1</v>
      </c>
      <c r="L531" s="106"/>
      <c r="M531" s="106">
        <v>1</v>
      </c>
      <c r="N531" s="106"/>
    </row>
    <row r="532" spans="1:14" ht="19.5" customHeight="1" x14ac:dyDescent="0.25">
      <c r="A532" s="198"/>
      <c r="B532" s="198"/>
      <c r="C532" s="20"/>
      <c r="D532" s="20"/>
      <c r="E532" s="116">
        <f t="shared" si="34"/>
        <v>0</v>
      </c>
      <c r="F532" s="106"/>
      <c r="G532" s="106"/>
      <c r="H532" s="106"/>
      <c r="I532" s="198"/>
      <c r="J532" s="33" t="s">
        <v>993</v>
      </c>
      <c r="K532" s="116">
        <f t="shared" si="33"/>
        <v>1</v>
      </c>
      <c r="L532" s="106"/>
      <c r="M532" s="106">
        <v>1</v>
      </c>
      <c r="N532" s="106"/>
    </row>
    <row r="533" spans="1:14" ht="19.5" customHeight="1" x14ac:dyDescent="0.25">
      <c r="A533" s="198"/>
      <c r="B533" s="198"/>
      <c r="C533" s="20"/>
      <c r="D533" s="20"/>
      <c r="E533" s="116">
        <f t="shared" si="34"/>
        <v>0</v>
      </c>
      <c r="F533" s="106"/>
      <c r="G533" s="106"/>
      <c r="H533" s="106"/>
      <c r="I533" s="198" t="s">
        <v>994</v>
      </c>
      <c r="J533" s="32" t="s">
        <v>995</v>
      </c>
      <c r="K533" s="116">
        <f t="shared" si="33"/>
        <v>1</v>
      </c>
      <c r="L533" s="106"/>
      <c r="M533" s="106">
        <v>1</v>
      </c>
      <c r="N533" s="106"/>
    </row>
    <row r="534" spans="1:14" ht="19.5" customHeight="1" x14ac:dyDescent="0.25">
      <c r="A534" s="198"/>
      <c r="B534" s="198"/>
      <c r="C534" s="20"/>
      <c r="D534" s="20"/>
      <c r="E534" s="116">
        <f t="shared" si="34"/>
        <v>0</v>
      </c>
      <c r="F534" s="106"/>
      <c r="G534" s="106"/>
      <c r="H534" s="106"/>
      <c r="I534" s="198"/>
      <c r="J534" s="20" t="s">
        <v>996</v>
      </c>
      <c r="K534" s="116">
        <f t="shared" si="33"/>
        <v>1</v>
      </c>
      <c r="L534" s="106"/>
      <c r="M534" s="106">
        <v>1</v>
      </c>
      <c r="N534" s="106"/>
    </row>
    <row r="535" spans="1:14" ht="19.5" customHeight="1" x14ac:dyDescent="0.25">
      <c r="A535" s="116">
        <f>+A520</f>
        <v>1</v>
      </c>
      <c r="B535" s="116" t="s">
        <v>639</v>
      </c>
      <c r="C535" s="116">
        <v>1</v>
      </c>
      <c r="D535" s="116">
        <f>+E535</f>
        <v>2</v>
      </c>
      <c r="E535" s="116">
        <f>SUM(E520:E534)</f>
        <v>2</v>
      </c>
      <c r="F535" s="116">
        <f>SUM(F520:F534)</f>
        <v>0</v>
      </c>
      <c r="G535" s="116">
        <f>SUM(G520:G534)</f>
        <v>2</v>
      </c>
      <c r="H535" s="116"/>
      <c r="I535" s="116">
        <v>8</v>
      </c>
      <c r="J535" s="116">
        <f>+K535</f>
        <v>15</v>
      </c>
      <c r="K535" s="116">
        <f>SUM(K520:K534)</f>
        <v>15</v>
      </c>
      <c r="L535" s="116">
        <f>SUM(L520:L534)</f>
        <v>2</v>
      </c>
      <c r="M535" s="116">
        <f>SUM(M520:M534)</f>
        <v>13</v>
      </c>
      <c r="N535" s="106"/>
    </row>
    <row r="536" spans="1:14" ht="19.5" customHeight="1" x14ac:dyDescent="0.25">
      <c r="A536" s="106">
        <v>1</v>
      </c>
      <c r="B536" s="106" t="s">
        <v>825</v>
      </c>
      <c r="C536" s="127" t="s">
        <v>997</v>
      </c>
      <c r="D536" s="32" t="s">
        <v>998</v>
      </c>
      <c r="E536" s="106">
        <f>+F536+G536</f>
        <v>1</v>
      </c>
      <c r="F536" s="106">
        <v>1</v>
      </c>
      <c r="G536" s="106"/>
      <c r="H536" s="106"/>
      <c r="I536" s="106"/>
      <c r="J536" s="106"/>
      <c r="K536" s="116">
        <f t="shared" si="33"/>
        <v>0</v>
      </c>
      <c r="L536" s="106"/>
      <c r="M536" s="106"/>
      <c r="N536" s="106"/>
    </row>
    <row r="537" spans="1:14" ht="19.5" customHeight="1" x14ac:dyDescent="0.25">
      <c r="A537" s="116">
        <v>1</v>
      </c>
      <c r="B537" s="116" t="s">
        <v>999</v>
      </c>
      <c r="C537" s="96">
        <v>1</v>
      </c>
      <c r="D537" s="96">
        <f>+E537</f>
        <v>1</v>
      </c>
      <c r="E537" s="116">
        <f>SUM(E536)</f>
        <v>1</v>
      </c>
      <c r="F537" s="116">
        <f t="shared" ref="F537:M537" si="35">SUM(F536)</f>
        <v>1</v>
      </c>
      <c r="G537" s="116">
        <f t="shared" si="35"/>
        <v>0</v>
      </c>
      <c r="H537" s="116"/>
      <c r="I537" s="116">
        <f t="shared" si="35"/>
        <v>0</v>
      </c>
      <c r="J537" s="116">
        <f>+K537</f>
        <v>0</v>
      </c>
      <c r="K537" s="116">
        <f t="shared" si="35"/>
        <v>0</v>
      </c>
      <c r="L537" s="116">
        <f t="shared" si="35"/>
        <v>0</v>
      </c>
      <c r="M537" s="116">
        <f t="shared" si="35"/>
        <v>0</v>
      </c>
      <c r="N537" s="106"/>
    </row>
    <row r="538" spans="1:14" ht="19.5" customHeight="1" x14ac:dyDescent="0.25">
      <c r="A538" s="116"/>
      <c r="B538" s="116"/>
      <c r="C538" s="96"/>
      <c r="D538" s="96"/>
      <c r="E538" s="116"/>
      <c r="F538" s="116"/>
      <c r="G538" s="116"/>
      <c r="H538" s="116"/>
      <c r="I538" s="116"/>
      <c r="J538" s="116"/>
      <c r="K538" s="116">
        <f t="shared" si="33"/>
        <v>0</v>
      </c>
      <c r="L538" s="116"/>
      <c r="M538" s="116"/>
      <c r="N538" s="106"/>
    </row>
    <row r="539" spans="1:14" ht="19.5" customHeight="1" x14ac:dyDescent="0.25">
      <c r="A539" s="125">
        <f>+A537+A535+A519+A512+A446+A435+A515</f>
        <v>7</v>
      </c>
      <c r="B539" s="116" t="s">
        <v>815</v>
      </c>
      <c r="C539" s="125">
        <f t="shared" ref="C539:M539" si="36">+C537+C535+C519+C512+C446+C435+C515</f>
        <v>23</v>
      </c>
      <c r="D539" s="125">
        <f t="shared" si="36"/>
        <v>44</v>
      </c>
      <c r="E539" s="125">
        <f t="shared" si="36"/>
        <v>44</v>
      </c>
      <c r="F539" s="125">
        <f t="shared" si="36"/>
        <v>14</v>
      </c>
      <c r="G539" s="125">
        <f t="shared" si="36"/>
        <v>30</v>
      </c>
      <c r="H539" s="125"/>
      <c r="I539" s="125">
        <f t="shared" si="36"/>
        <v>31</v>
      </c>
      <c r="J539" s="125">
        <f t="shared" si="36"/>
        <v>94</v>
      </c>
      <c r="K539" s="125">
        <f t="shared" si="36"/>
        <v>94</v>
      </c>
      <c r="L539" s="125">
        <f t="shared" si="36"/>
        <v>58</v>
      </c>
      <c r="M539" s="125">
        <f t="shared" si="36"/>
        <v>36</v>
      </c>
      <c r="N539" s="106"/>
    </row>
    <row r="540" spans="1:14" ht="19.5" customHeight="1" x14ac:dyDescent="0.25">
      <c r="A540" s="132"/>
      <c r="B540" s="132"/>
      <c r="C540" s="88"/>
      <c r="D540" s="88"/>
      <c r="E540" s="88"/>
      <c r="F540" s="88"/>
      <c r="G540" s="88"/>
      <c r="H540" s="88"/>
      <c r="I540" s="88"/>
      <c r="J540" s="88"/>
      <c r="K540" s="88"/>
      <c r="L540" s="88"/>
      <c r="M540" s="88"/>
    </row>
    <row r="541" spans="1:14" ht="15.75" customHeight="1" x14ac:dyDescent="0.25">
      <c r="A541" s="165" t="s">
        <v>2174</v>
      </c>
      <c r="B541" s="165"/>
      <c r="C541" s="165"/>
      <c r="D541" s="165"/>
      <c r="E541" s="165"/>
      <c r="F541" s="165"/>
      <c r="G541" s="165"/>
      <c r="H541" s="165"/>
      <c r="I541" s="165"/>
      <c r="J541" s="165"/>
      <c r="K541" s="165"/>
      <c r="L541" s="165"/>
      <c r="M541" s="165"/>
      <c r="N541" s="165"/>
    </row>
    <row r="542" spans="1:14" ht="19.5" customHeight="1" x14ac:dyDescent="0.25">
      <c r="A542" s="209" t="s">
        <v>0</v>
      </c>
      <c r="B542" s="209" t="s">
        <v>1</v>
      </c>
      <c r="C542" s="187" t="s">
        <v>2167</v>
      </c>
      <c r="D542" s="187"/>
      <c r="E542" s="187"/>
      <c r="F542" s="187"/>
      <c r="G542" s="187"/>
      <c r="H542" s="187"/>
      <c r="I542" s="187" t="s">
        <v>47</v>
      </c>
      <c r="J542" s="187"/>
      <c r="K542" s="187"/>
      <c r="L542" s="187"/>
      <c r="M542" s="187"/>
      <c r="N542" s="187"/>
    </row>
    <row r="543" spans="1:14" ht="24.75" customHeight="1" x14ac:dyDescent="0.25">
      <c r="A543" s="214"/>
      <c r="B543" s="214"/>
      <c r="C543" s="187" t="s">
        <v>48</v>
      </c>
      <c r="D543" s="187" t="s">
        <v>2168</v>
      </c>
      <c r="E543" s="209" t="s">
        <v>2</v>
      </c>
      <c r="F543" s="202" t="s">
        <v>27</v>
      </c>
      <c r="G543" s="203"/>
      <c r="H543" s="204"/>
      <c r="I543" s="187" t="s">
        <v>48</v>
      </c>
      <c r="J543" s="187" t="s">
        <v>2168</v>
      </c>
      <c r="K543" s="187" t="s">
        <v>2</v>
      </c>
      <c r="L543" s="187" t="s">
        <v>27</v>
      </c>
      <c r="M543" s="187"/>
      <c r="N543" s="187"/>
    </row>
    <row r="544" spans="1:14" ht="80.25" customHeight="1" x14ac:dyDescent="0.25">
      <c r="A544" s="210"/>
      <c r="B544" s="210"/>
      <c r="C544" s="187"/>
      <c r="D544" s="187"/>
      <c r="E544" s="210"/>
      <c r="F544" s="116" t="s">
        <v>826</v>
      </c>
      <c r="G544" s="116" t="s">
        <v>827</v>
      </c>
      <c r="H544" s="46" t="s">
        <v>1727</v>
      </c>
      <c r="I544" s="187"/>
      <c r="J544" s="187"/>
      <c r="K544" s="187"/>
      <c r="L544" s="116" t="s">
        <v>826</v>
      </c>
      <c r="M544" s="116" t="s">
        <v>827</v>
      </c>
      <c r="N544" s="120" t="s">
        <v>1727</v>
      </c>
    </row>
    <row r="545" spans="1:14" ht="19.5" customHeight="1" x14ac:dyDescent="0.25">
      <c r="A545" s="198">
        <v>1</v>
      </c>
      <c r="B545" s="198" t="s">
        <v>582</v>
      </c>
      <c r="C545" s="198" t="s">
        <v>583</v>
      </c>
      <c r="D545" s="20" t="s">
        <v>584</v>
      </c>
      <c r="E545" s="106">
        <f t="shared" ref="E545:E565" si="37">+G545+F545</f>
        <v>1</v>
      </c>
      <c r="F545" s="106"/>
      <c r="G545" s="106">
        <v>1</v>
      </c>
      <c r="H545" s="106"/>
      <c r="I545" s="198" t="s">
        <v>585</v>
      </c>
      <c r="J545" s="117" t="s">
        <v>586</v>
      </c>
      <c r="K545" s="106">
        <f>+M545+L545</f>
        <v>1</v>
      </c>
      <c r="L545" s="106"/>
      <c r="M545" s="106">
        <v>1</v>
      </c>
      <c r="N545" s="106"/>
    </row>
    <row r="546" spans="1:14" ht="19.5" customHeight="1" x14ac:dyDescent="0.25">
      <c r="A546" s="198"/>
      <c r="B546" s="198"/>
      <c r="C546" s="198"/>
      <c r="D546" s="20" t="s">
        <v>587</v>
      </c>
      <c r="E546" s="106">
        <f t="shared" si="37"/>
        <v>1</v>
      </c>
      <c r="F546" s="106"/>
      <c r="G546" s="106">
        <v>1</v>
      </c>
      <c r="H546" s="106"/>
      <c r="I546" s="198"/>
      <c r="J546" s="117" t="s">
        <v>588</v>
      </c>
      <c r="K546" s="106">
        <f t="shared" ref="K546:K560" si="38">+M546+L546</f>
        <v>1</v>
      </c>
      <c r="L546" s="106"/>
      <c r="M546" s="106">
        <v>1</v>
      </c>
      <c r="N546" s="106"/>
    </row>
    <row r="547" spans="1:14" ht="19.5" customHeight="1" x14ac:dyDescent="0.25">
      <c r="A547" s="198"/>
      <c r="B547" s="198"/>
      <c r="C547" s="198" t="s">
        <v>589</v>
      </c>
      <c r="D547" s="20" t="s">
        <v>590</v>
      </c>
      <c r="E547" s="106">
        <f t="shared" si="37"/>
        <v>1</v>
      </c>
      <c r="F547" s="106"/>
      <c r="G547" s="106">
        <v>1</v>
      </c>
      <c r="H547" s="106"/>
      <c r="I547" s="198" t="s">
        <v>591</v>
      </c>
      <c r="J547" s="117" t="s">
        <v>592</v>
      </c>
      <c r="K547" s="106">
        <f t="shared" si="38"/>
        <v>1</v>
      </c>
      <c r="L547" s="106"/>
      <c r="M547" s="106">
        <v>1</v>
      </c>
      <c r="N547" s="106"/>
    </row>
    <row r="548" spans="1:14" ht="19.5" customHeight="1" x14ac:dyDescent="0.25">
      <c r="A548" s="198"/>
      <c r="B548" s="198"/>
      <c r="C548" s="198"/>
      <c r="D548" s="20" t="s">
        <v>593</v>
      </c>
      <c r="E548" s="106">
        <f t="shared" si="37"/>
        <v>1</v>
      </c>
      <c r="F548" s="106"/>
      <c r="G548" s="106">
        <v>1</v>
      </c>
      <c r="H548" s="106"/>
      <c r="I548" s="198"/>
      <c r="J548" s="117" t="s">
        <v>594</v>
      </c>
      <c r="K548" s="106">
        <f t="shared" si="38"/>
        <v>1</v>
      </c>
      <c r="L548" s="106"/>
      <c r="M548" s="106">
        <v>1</v>
      </c>
      <c r="N548" s="106"/>
    </row>
    <row r="549" spans="1:14" ht="19.5" customHeight="1" x14ac:dyDescent="0.25">
      <c r="A549" s="198"/>
      <c r="B549" s="198"/>
      <c r="C549" s="198" t="s">
        <v>595</v>
      </c>
      <c r="D549" s="20" t="s">
        <v>596</v>
      </c>
      <c r="E549" s="106">
        <f t="shared" si="37"/>
        <v>1</v>
      </c>
      <c r="F549" s="106"/>
      <c r="G549" s="106">
        <v>1</v>
      </c>
      <c r="H549" s="106"/>
      <c r="I549" s="106" t="s">
        <v>595</v>
      </c>
      <c r="J549" s="117" t="s">
        <v>597</v>
      </c>
      <c r="K549" s="106">
        <f t="shared" si="38"/>
        <v>1</v>
      </c>
      <c r="L549" s="106"/>
      <c r="M549" s="106">
        <v>1</v>
      </c>
      <c r="N549" s="106"/>
    </row>
    <row r="550" spans="1:14" ht="19.5" customHeight="1" x14ac:dyDescent="0.25">
      <c r="A550" s="198"/>
      <c r="B550" s="198"/>
      <c r="C550" s="198"/>
      <c r="D550" s="20" t="s">
        <v>598</v>
      </c>
      <c r="E550" s="106">
        <f t="shared" si="37"/>
        <v>1</v>
      </c>
      <c r="F550" s="106"/>
      <c r="G550" s="106">
        <v>1</v>
      </c>
      <c r="H550" s="106"/>
      <c r="I550" s="106" t="s">
        <v>599</v>
      </c>
      <c r="J550" s="117" t="s">
        <v>600</v>
      </c>
      <c r="K550" s="106">
        <f t="shared" si="38"/>
        <v>1</v>
      </c>
      <c r="L550" s="106"/>
      <c r="M550" s="106">
        <v>1</v>
      </c>
      <c r="N550" s="106"/>
    </row>
    <row r="551" spans="1:14" ht="19.5" customHeight="1" x14ac:dyDescent="0.25">
      <c r="A551" s="198"/>
      <c r="B551" s="198"/>
      <c r="C551" s="198" t="s">
        <v>601</v>
      </c>
      <c r="D551" s="20" t="s">
        <v>602</v>
      </c>
      <c r="E551" s="106">
        <f t="shared" si="37"/>
        <v>1</v>
      </c>
      <c r="F551" s="106"/>
      <c r="G551" s="106">
        <v>1</v>
      </c>
      <c r="H551" s="106"/>
      <c r="I551" s="106" t="s">
        <v>603</v>
      </c>
      <c r="J551" s="117" t="s">
        <v>604</v>
      </c>
      <c r="K551" s="106">
        <f t="shared" si="38"/>
        <v>1</v>
      </c>
      <c r="L551" s="106"/>
      <c r="M551" s="106">
        <v>1</v>
      </c>
      <c r="N551" s="106"/>
    </row>
    <row r="552" spans="1:14" ht="19.5" customHeight="1" x14ac:dyDescent="0.25">
      <c r="A552" s="198"/>
      <c r="B552" s="198"/>
      <c r="C552" s="198"/>
      <c r="D552" s="20" t="s">
        <v>605</v>
      </c>
      <c r="E552" s="106">
        <f t="shared" si="37"/>
        <v>1</v>
      </c>
      <c r="F552" s="106"/>
      <c r="G552" s="106">
        <v>1</v>
      </c>
      <c r="H552" s="106"/>
      <c r="I552" s="106" t="s">
        <v>606</v>
      </c>
      <c r="J552" s="117" t="s">
        <v>607</v>
      </c>
      <c r="K552" s="106">
        <f t="shared" si="38"/>
        <v>1</v>
      </c>
      <c r="L552" s="106"/>
      <c r="M552" s="106">
        <v>1</v>
      </c>
      <c r="N552" s="106"/>
    </row>
    <row r="553" spans="1:14" ht="19.5" customHeight="1" x14ac:dyDescent="0.25">
      <c r="A553" s="198"/>
      <c r="B553" s="198"/>
      <c r="C553" s="106" t="s">
        <v>608</v>
      </c>
      <c r="D553" s="20" t="s">
        <v>609</v>
      </c>
      <c r="E553" s="106">
        <f t="shared" si="37"/>
        <v>1</v>
      </c>
      <c r="F553" s="106"/>
      <c r="G553" s="106">
        <v>1</v>
      </c>
      <c r="H553" s="106"/>
      <c r="I553" s="106" t="s">
        <v>610</v>
      </c>
      <c r="J553" s="117" t="s">
        <v>611</v>
      </c>
      <c r="K553" s="106">
        <f t="shared" si="38"/>
        <v>1</v>
      </c>
      <c r="L553" s="106"/>
      <c r="M553" s="106">
        <v>1</v>
      </c>
      <c r="N553" s="106"/>
    </row>
    <row r="554" spans="1:14" ht="19.5" customHeight="1" x14ac:dyDescent="0.25">
      <c r="A554" s="198"/>
      <c r="B554" s="198"/>
      <c r="C554" s="198" t="s">
        <v>606</v>
      </c>
      <c r="D554" s="20" t="s">
        <v>612</v>
      </c>
      <c r="E554" s="106">
        <f t="shared" si="37"/>
        <v>1</v>
      </c>
      <c r="F554" s="106"/>
      <c r="G554" s="106">
        <v>1</v>
      </c>
      <c r="H554" s="106"/>
      <c r="I554" s="106" t="s">
        <v>613</v>
      </c>
      <c r="J554" s="117" t="s">
        <v>614</v>
      </c>
      <c r="K554" s="106">
        <f t="shared" si="38"/>
        <v>1</v>
      </c>
      <c r="L554" s="106"/>
      <c r="M554" s="106">
        <v>1</v>
      </c>
      <c r="N554" s="106"/>
    </row>
    <row r="555" spans="1:14" ht="19.5" customHeight="1" x14ac:dyDescent="0.25">
      <c r="A555" s="198"/>
      <c r="B555" s="198"/>
      <c r="C555" s="198"/>
      <c r="D555" s="20" t="s">
        <v>615</v>
      </c>
      <c r="E555" s="106">
        <f t="shared" si="37"/>
        <v>1</v>
      </c>
      <c r="F555" s="106"/>
      <c r="G555" s="106">
        <v>1</v>
      </c>
      <c r="H555" s="106"/>
      <c r="I555" s="106" t="s">
        <v>616</v>
      </c>
      <c r="J555" s="117" t="s">
        <v>617</v>
      </c>
      <c r="K555" s="106">
        <f t="shared" si="38"/>
        <v>1</v>
      </c>
      <c r="L555" s="106"/>
      <c r="M555" s="106">
        <v>1</v>
      </c>
      <c r="N555" s="106"/>
    </row>
    <row r="556" spans="1:14" ht="19.5" customHeight="1" x14ac:dyDescent="0.25">
      <c r="A556" s="198"/>
      <c r="B556" s="198"/>
      <c r="C556" s="106" t="s">
        <v>618</v>
      </c>
      <c r="D556" s="20" t="s">
        <v>619</v>
      </c>
      <c r="E556" s="106">
        <f t="shared" si="37"/>
        <v>1</v>
      </c>
      <c r="F556" s="106"/>
      <c r="G556" s="106">
        <v>1</v>
      </c>
      <c r="H556" s="106"/>
      <c r="I556" s="106" t="s">
        <v>620</v>
      </c>
      <c r="J556" s="117" t="s">
        <v>621</v>
      </c>
      <c r="K556" s="106">
        <f t="shared" si="38"/>
        <v>1</v>
      </c>
      <c r="L556" s="106"/>
      <c r="M556" s="106">
        <v>1</v>
      </c>
      <c r="N556" s="106"/>
    </row>
    <row r="557" spans="1:14" ht="19.5" customHeight="1" x14ac:dyDescent="0.25">
      <c r="A557" s="198"/>
      <c r="B557" s="198"/>
      <c r="C557" s="198" t="s">
        <v>622</v>
      </c>
      <c r="D557" s="20" t="s">
        <v>623</v>
      </c>
      <c r="E557" s="106">
        <f t="shared" si="37"/>
        <v>1</v>
      </c>
      <c r="F557" s="106"/>
      <c r="G557" s="106">
        <v>1</v>
      </c>
      <c r="H557" s="106"/>
      <c r="I557" s="106" t="s">
        <v>583</v>
      </c>
      <c r="J557" s="117" t="s">
        <v>624</v>
      </c>
      <c r="K557" s="106">
        <f t="shared" si="38"/>
        <v>1</v>
      </c>
      <c r="L557" s="106"/>
      <c r="M557" s="106">
        <v>1</v>
      </c>
      <c r="N557" s="106"/>
    </row>
    <row r="558" spans="1:14" ht="19.5" customHeight="1" x14ac:dyDescent="0.25">
      <c r="A558" s="198"/>
      <c r="B558" s="198"/>
      <c r="C558" s="198"/>
      <c r="D558" s="20" t="s">
        <v>625</v>
      </c>
      <c r="E558" s="106">
        <f t="shared" si="37"/>
        <v>1</v>
      </c>
      <c r="F558" s="106"/>
      <c r="G558" s="106">
        <v>1</v>
      </c>
      <c r="H558" s="106"/>
      <c r="I558" s="198" t="s">
        <v>322</v>
      </c>
      <c r="J558" s="117" t="s">
        <v>626</v>
      </c>
      <c r="K558" s="106">
        <f t="shared" si="38"/>
        <v>1</v>
      </c>
      <c r="L558" s="106"/>
      <c r="M558" s="106">
        <v>1</v>
      </c>
      <c r="N558" s="106"/>
    </row>
    <row r="559" spans="1:14" ht="19.5" customHeight="1" x14ac:dyDescent="0.25">
      <c r="A559" s="198"/>
      <c r="B559" s="198"/>
      <c r="C559" s="106" t="s">
        <v>627</v>
      </c>
      <c r="D559" s="20" t="s">
        <v>628</v>
      </c>
      <c r="E559" s="106">
        <f t="shared" si="37"/>
        <v>1</v>
      </c>
      <c r="F559" s="106"/>
      <c r="G559" s="106">
        <v>1</v>
      </c>
      <c r="H559" s="106"/>
      <c r="I559" s="198"/>
      <c r="J559" s="117" t="s">
        <v>629</v>
      </c>
      <c r="K559" s="106">
        <f t="shared" si="38"/>
        <v>1</v>
      </c>
      <c r="L559" s="106"/>
      <c r="M559" s="106">
        <v>1</v>
      </c>
      <c r="N559" s="106"/>
    </row>
    <row r="560" spans="1:14" ht="19.5" customHeight="1" x14ac:dyDescent="0.25">
      <c r="A560" s="198"/>
      <c r="B560" s="198"/>
      <c r="C560" s="106" t="s">
        <v>630</v>
      </c>
      <c r="D560" s="20" t="s">
        <v>631</v>
      </c>
      <c r="E560" s="106">
        <f t="shared" si="37"/>
        <v>1</v>
      </c>
      <c r="F560" s="106"/>
      <c r="G560" s="106">
        <v>1</v>
      </c>
      <c r="H560" s="106"/>
      <c r="I560" s="106" t="s">
        <v>632</v>
      </c>
      <c r="J560" s="117" t="s">
        <v>633</v>
      </c>
      <c r="K560" s="106">
        <f t="shared" si="38"/>
        <v>1</v>
      </c>
      <c r="L560" s="106"/>
      <c r="M560" s="106">
        <v>1</v>
      </c>
      <c r="N560" s="106"/>
    </row>
    <row r="561" spans="1:14" ht="19.5" customHeight="1" x14ac:dyDescent="0.25">
      <c r="A561" s="198"/>
      <c r="B561" s="198"/>
      <c r="C561" s="106" t="s">
        <v>634</v>
      </c>
      <c r="D561" s="20" t="s">
        <v>635</v>
      </c>
      <c r="E561" s="106">
        <f t="shared" si="37"/>
        <v>1</v>
      </c>
      <c r="F561" s="106"/>
      <c r="G561" s="106">
        <v>1</v>
      </c>
      <c r="H561" s="106"/>
      <c r="I561" s="106"/>
      <c r="J561" s="117"/>
      <c r="K561" s="106"/>
      <c r="L561" s="106"/>
      <c r="M561" s="106"/>
      <c r="N561" s="106"/>
    </row>
    <row r="562" spans="1:14" ht="19.5" customHeight="1" x14ac:dyDescent="0.25">
      <c r="A562" s="198"/>
      <c r="B562" s="198"/>
      <c r="C562" s="106" t="s">
        <v>636</v>
      </c>
      <c r="D562" s="20" t="s">
        <v>637</v>
      </c>
      <c r="E562" s="106">
        <f t="shared" si="37"/>
        <v>1</v>
      </c>
      <c r="F562" s="106"/>
      <c r="G562" s="106">
        <v>1</v>
      </c>
      <c r="H562" s="106"/>
      <c r="I562" s="20"/>
      <c r="J562" s="117"/>
      <c r="K562" s="106"/>
      <c r="L562" s="106"/>
      <c r="M562" s="106"/>
      <c r="N562" s="106"/>
    </row>
    <row r="563" spans="1:14" ht="19.5" customHeight="1" x14ac:dyDescent="0.25">
      <c r="A563" s="198"/>
      <c r="B563" s="198"/>
      <c r="C563" s="106" t="s">
        <v>620</v>
      </c>
      <c r="D563" s="20" t="s">
        <v>638</v>
      </c>
      <c r="E563" s="106">
        <f t="shared" si="37"/>
        <v>1</v>
      </c>
      <c r="F563" s="106"/>
      <c r="G563" s="106">
        <v>1</v>
      </c>
      <c r="H563" s="106"/>
      <c r="I563" s="20"/>
      <c r="J563" s="117"/>
      <c r="K563" s="106"/>
      <c r="L563" s="106"/>
      <c r="M563" s="106"/>
      <c r="N563" s="106"/>
    </row>
    <row r="564" spans="1:14" ht="19.5" customHeight="1" x14ac:dyDescent="0.25">
      <c r="A564" s="187" t="s">
        <v>639</v>
      </c>
      <c r="B564" s="187"/>
      <c r="C564" s="116">
        <v>13</v>
      </c>
      <c r="D564" s="116">
        <v>19</v>
      </c>
      <c r="E564" s="116">
        <f>SUM(E545:E563)</f>
        <v>19</v>
      </c>
      <c r="F564" s="116"/>
      <c r="G564" s="116">
        <f>SUM(G545:G563)</f>
        <v>19</v>
      </c>
      <c r="H564" s="116"/>
      <c r="I564" s="116">
        <v>13</v>
      </c>
      <c r="J564" s="116">
        <v>16</v>
      </c>
      <c r="K564" s="116">
        <f>SUM(K545:K563)</f>
        <v>16</v>
      </c>
      <c r="L564" s="116"/>
      <c r="M564" s="116">
        <f>SUM(M545:M563)</f>
        <v>16</v>
      </c>
      <c r="N564" s="106"/>
    </row>
    <row r="565" spans="1:14" ht="19.5" customHeight="1" x14ac:dyDescent="0.25">
      <c r="A565" s="106">
        <v>2</v>
      </c>
      <c r="B565" s="106" t="s">
        <v>573</v>
      </c>
      <c r="C565" s="106" t="s">
        <v>640</v>
      </c>
      <c r="D565" s="20" t="s">
        <v>641</v>
      </c>
      <c r="E565" s="106">
        <f t="shared" si="37"/>
        <v>1</v>
      </c>
      <c r="F565" s="106"/>
      <c r="G565" s="106">
        <v>1</v>
      </c>
      <c r="H565" s="106"/>
      <c r="I565" s="106"/>
      <c r="J565" s="117"/>
      <c r="K565" s="106"/>
      <c r="L565" s="106"/>
      <c r="M565" s="106"/>
      <c r="N565" s="106"/>
    </row>
    <row r="566" spans="1:14" ht="19.5" customHeight="1" x14ac:dyDescent="0.25">
      <c r="A566" s="187" t="s">
        <v>639</v>
      </c>
      <c r="B566" s="187"/>
      <c r="C566" s="116">
        <v>1</v>
      </c>
      <c r="D566" s="116">
        <v>1</v>
      </c>
      <c r="E566" s="116">
        <f>+E565</f>
        <v>1</v>
      </c>
      <c r="F566" s="116"/>
      <c r="G566" s="116">
        <f>+G565</f>
        <v>1</v>
      </c>
      <c r="H566" s="116"/>
      <c r="I566" s="116"/>
      <c r="J566" s="116"/>
      <c r="K566" s="116"/>
      <c r="L566" s="116"/>
      <c r="M566" s="116"/>
      <c r="N566" s="106"/>
    </row>
    <row r="567" spans="1:14" ht="19.5" customHeight="1" x14ac:dyDescent="0.25">
      <c r="A567" s="198">
        <v>3</v>
      </c>
      <c r="B567" s="198" t="s">
        <v>574</v>
      </c>
      <c r="C567" s="106" t="s">
        <v>642</v>
      </c>
      <c r="D567" s="20" t="s">
        <v>643</v>
      </c>
      <c r="E567" s="106">
        <f>+G567+F567</f>
        <v>1</v>
      </c>
      <c r="F567" s="106"/>
      <c r="G567" s="106">
        <v>1</v>
      </c>
      <c r="H567" s="106"/>
      <c r="I567" s="198" t="s">
        <v>644</v>
      </c>
      <c r="J567" s="117" t="s">
        <v>645</v>
      </c>
      <c r="K567" s="106">
        <f t="shared" ref="K567:K577" si="39">+M567+L567</f>
        <v>1</v>
      </c>
      <c r="L567" s="106"/>
      <c r="M567" s="106">
        <v>1</v>
      </c>
      <c r="N567" s="106"/>
    </row>
    <row r="568" spans="1:14" ht="19.5" customHeight="1" x14ac:dyDescent="0.25">
      <c r="A568" s="198"/>
      <c r="B568" s="198"/>
      <c r="C568" s="106" t="s">
        <v>644</v>
      </c>
      <c r="D568" s="20" t="s">
        <v>646</v>
      </c>
      <c r="E568" s="106">
        <f>+G568+F568</f>
        <v>1</v>
      </c>
      <c r="F568" s="106"/>
      <c r="G568" s="106">
        <v>1</v>
      </c>
      <c r="H568" s="106"/>
      <c r="I568" s="198"/>
      <c r="J568" s="117" t="s">
        <v>647</v>
      </c>
      <c r="K568" s="106">
        <f t="shared" si="39"/>
        <v>1</v>
      </c>
      <c r="L568" s="106"/>
      <c r="M568" s="106">
        <v>1</v>
      </c>
      <c r="N568" s="106"/>
    </row>
    <row r="569" spans="1:14" ht="19.5" customHeight="1" x14ac:dyDescent="0.25">
      <c r="A569" s="198"/>
      <c r="B569" s="198"/>
      <c r="C569" s="106" t="s">
        <v>648</v>
      </c>
      <c r="D569" s="20" t="s">
        <v>649</v>
      </c>
      <c r="E569" s="106">
        <f>+G569+F569</f>
        <v>1</v>
      </c>
      <c r="F569" s="106"/>
      <c r="G569" s="106">
        <v>1</v>
      </c>
      <c r="H569" s="106"/>
      <c r="I569" s="198"/>
      <c r="J569" s="117" t="s">
        <v>650</v>
      </c>
      <c r="K569" s="106">
        <f t="shared" si="39"/>
        <v>1</v>
      </c>
      <c r="L569" s="106"/>
      <c r="M569" s="106">
        <v>1</v>
      </c>
      <c r="N569" s="106"/>
    </row>
    <row r="570" spans="1:14" ht="19.5" customHeight="1" x14ac:dyDescent="0.25">
      <c r="A570" s="198"/>
      <c r="B570" s="198"/>
      <c r="C570" s="106" t="s">
        <v>651</v>
      </c>
      <c r="D570" s="20" t="s">
        <v>652</v>
      </c>
      <c r="E570" s="106">
        <f>+G570+F570</f>
        <v>1</v>
      </c>
      <c r="F570" s="106"/>
      <c r="G570" s="106">
        <v>1</v>
      </c>
      <c r="H570" s="106"/>
      <c r="I570" s="106" t="s">
        <v>653</v>
      </c>
      <c r="J570" s="117" t="s">
        <v>654</v>
      </c>
      <c r="K570" s="106">
        <f t="shared" si="39"/>
        <v>1</v>
      </c>
      <c r="L570" s="106"/>
      <c r="M570" s="106">
        <v>1</v>
      </c>
      <c r="N570" s="106"/>
    </row>
    <row r="571" spans="1:14" ht="19.5" customHeight="1" x14ac:dyDescent="0.25">
      <c r="A571" s="198"/>
      <c r="B571" s="198"/>
      <c r="C571" s="106" t="s">
        <v>632</v>
      </c>
      <c r="D571" s="20" t="s">
        <v>655</v>
      </c>
      <c r="E571" s="106">
        <f>+G571+F571</f>
        <v>1</v>
      </c>
      <c r="F571" s="106"/>
      <c r="G571" s="106">
        <v>1</v>
      </c>
      <c r="H571" s="106"/>
      <c r="I571" s="106" t="s">
        <v>648</v>
      </c>
      <c r="J571" s="117" t="s">
        <v>656</v>
      </c>
      <c r="K571" s="106">
        <f t="shared" si="39"/>
        <v>1</v>
      </c>
      <c r="L571" s="106"/>
      <c r="M571" s="106">
        <v>1</v>
      </c>
      <c r="N571" s="106"/>
    </row>
    <row r="572" spans="1:14" ht="19.5" customHeight="1" x14ac:dyDescent="0.25">
      <c r="A572" s="198"/>
      <c r="B572" s="198"/>
      <c r="C572" s="106"/>
      <c r="D572" s="20"/>
      <c r="E572" s="106"/>
      <c r="F572" s="106"/>
      <c r="G572" s="106"/>
      <c r="H572" s="106"/>
      <c r="I572" s="106" t="s">
        <v>657</v>
      </c>
      <c r="J572" s="117" t="s">
        <v>658</v>
      </c>
      <c r="K572" s="106">
        <f t="shared" si="39"/>
        <v>1</v>
      </c>
      <c r="L572" s="106"/>
      <c r="M572" s="106">
        <v>1</v>
      </c>
      <c r="N572" s="106"/>
    </row>
    <row r="573" spans="1:14" ht="19.5" customHeight="1" x14ac:dyDescent="0.25">
      <c r="A573" s="198"/>
      <c r="B573" s="198"/>
      <c r="C573" s="106"/>
      <c r="D573" s="20"/>
      <c r="E573" s="106"/>
      <c r="F573" s="106"/>
      <c r="G573" s="106"/>
      <c r="H573" s="106"/>
      <c r="I573" s="106" t="s">
        <v>632</v>
      </c>
      <c r="J573" s="117" t="s">
        <v>659</v>
      </c>
      <c r="K573" s="106">
        <f t="shared" si="39"/>
        <v>1</v>
      </c>
      <c r="L573" s="106"/>
      <c r="M573" s="106">
        <v>1</v>
      </c>
      <c r="N573" s="106"/>
    </row>
    <row r="574" spans="1:14" ht="19.5" customHeight="1" x14ac:dyDescent="0.25">
      <c r="A574" s="198"/>
      <c r="B574" s="198"/>
      <c r="C574" s="106"/>
      <c r="D574" s="20"/>
      <c r="E574" s="106"/>
      <c r="F574" s="106"/>
      <c r="G574" s="106"/>
      <c r="H574" s="106"/>
      <c r="I574" s="198" t="s">
        <v>642</v>
      </c>
      <c r="J574" s="117" t="s">
        <v>660</v>
      </c>
      <c r="K574" s="106">
        <f t="shared" si="39"/>
        <v>1</v>
      </c>
      <c r="L574" s="106"/>
      <c r="M574" s="106">
        <v>1</v>
      </c>
      <c r="N574" s="106"/>
    </row>
    <row r="575" spans="1:14" ht="19.5" customHeight="1" x14ac:dyDescent="0.25">
      <c r="A575" s="198"/>
      <c r="B575" s="198"/>
      <c r="C575" s="106"/>
      <c r="D575" s="20"/>
      <c r="E575" s="106"/>
      <c r="F575" s="106"/>
      <c r="G575" s="106"/>
      <c r="H575" s="106"/>
      <c r="I575" s="198"/>
      <c r="J575" s="117" t="s">
        <v>661</v>
      </c>
      <c r="K575" s="106">
        <f t="shared" si="39"/>
        <v>1</v>
      </c>
      <c r="L575" s="106"/>
      <c r="M575" s="106">
        <v>1</v>
      </c>
      <c r="N575" s="106"/>
    </row>
    <row r="576" spans="1:14" ht="19.5" customHeight="1" x14ac:dyDescent="0.25">
      <c r="A576" s="198"/>
      <c r="B576" s="198"/>
      <c r="C576" s="106"/>
      <c r="D576" s="20"/>
      <c r="E576" s="106"/>
      <c r="F576" s="106"/>
      <c r="G576" s="106"/>
      <c r="H576" s="106"/>
      <c r="I576" s="198"/>
      <c r="J576" s="117" t="s">
        <v>662</v>
      </c>
      <c r="K576" s="106">
        <f t="shared" si="39"/>
        <v>1</v>
      </c>
      <c r="L576" s="106"/>
      <c r="M576" s="106">
        <v>1</v>
      </c>
      <c r="N576" s="106"/>
    </row>
    <row r="577" spans="1:14" ht="19.5" customHeight="1" x14ac:dyDescent="0.25">
      <c r="A577" s="198"/>
      <c r="B577" s="198"/>
      <c r="C577" s="106"/>
      <c r="D577" s="20"/>
      <c r="E577" s="106"/>
      <c r="F577" s="106"/>
      <c r="G577" s="106"/>
      <c r="H577" s="106"/>
      <c r="I577" s="198"/>
      <c r="J577" s="117" t="s">
        <v>663</v>
      </c>
      <c r="K577" s="106">
        <f t="shared" si="39"/>
        <v>1</v>
      </c>
      <c r="L577" s="106"/>
      <c r="M577" s="106">
        <v>1</v>
      </c>
      <c r="N577" s="106"/>
    </row>
    <row r="578" spans="1:14" ht="19.5" customHeight="1" x14ac:dyDescent="0.25">
      <c r="A578" s="187" t="s">
        <v>639</v>
      </c>
      <c r="B578" s="187"/>
      <c r="C578" s="116">
        <v>5</v>
      </c>
      <c r="D578" s="116">
        <v>5</v>
      </c>
      <c r="E578" s="116">
        <f>SUM(E567:E577)</f>
        <v>5</v>
      </c>
      <c r="F578" s="116"/>
      <c r="G578" s="116">
        <f>SUM(G567:G577)</f>
        <v>5</v>
      </c>
      <c r="H578" s="116"/>
      <c r="I578" s="116">
        <v>6</v>
      </c>
      <c r="J578" s="116">
        <v>11</v>
      </c>
      <c r="K578" s="116">
        <f>SUM(K567:K577)</f>
        <v>11</v>
      </c>
      <c r="L578" s="116"/>
      <c r="M578" s="116">
        <f>SUM(M567:M577)</f>
        <v>11</v>
      </c>
      <c r="N578" s="106"/>
    </row>
    <row r="579" spans="1:14" ht="19.5" customHeight="1" x14ac:dyDescent="0.25">
      <c r="A579" s="198">
        <v>4</v>
      </c>
      <c r="B579" s="198" t="s">
        <v>664</v>
      </c>
      <c r="C579" s="106" t="s">
        <v>665</v>
      </c>
      <c r="D579" s="51" t="s">
        <v>666</v>
      </c>
      <c r="E579" s="106">
        <f t="shared" ref="E579:E602" si="40">+G579+F579</f>
        <v>1</v>
      </c>
      <c r="F579" s="106"/>
      <c r="G579" s="106">
        <v>1</v>
      </c>
      <c r="H579" s="106"/>
      <c r="I579" s="106" t="s">
        <v>667</v>
      </c>
      <c r="J579" s="117" t="s">
        <v>668</v>
      </c>
      <c r="K579" s="106">
        <f t="shared" ref="K579:K589" si="41">+M579+L579</f>
        <v>1</v>
      </c>
      <c r="L579" s="106"/>
      <c r="M579" s="106">
        <v>1</v>
      </c>
      <c r="N579" s="106"/>
    </row>
    <row r="580" spans="1:14" ht="19.5" customHeight="1" x14ac:dyDescent="0.25">
      <c r="A580" s="198"/>
      <c r="B580" s="198"/>
      <c r="C580" s="198" t="s">
        <v>322</v>
      </c>
      <c r="D580" s="51" t="s">
        <v>669</v>
      </c>
      <c r="E580" s="106">
        <f t="shared" si="40"/>
        <v>1</v>
      </c>
      <c r="F580" s="106"/>
      <c r="G580" s="106">
        <v>1</v>
      </c>
      <c r="H580" s="106"/>
      <c r="I580" s="121" t="s">
        <v>665</v>
      </c>
      <c r="J580" s="97" t="s">
        <v>670</v>
      </c>
      <c r="K580" s="106">
        <f t="shared" si="41"/>
        <v>1</v>
      </c>
      <c r="L580" s="106"/>
      <c r="M580" s="106">
        <v>1</v>
      </c>
      <c r="N580" s="106"/>
    </row>
    <row r="581" spans="1:14" ht="19.5" customHeight="1" x14ac:dyDescent="0.25">
      <c r="A581" s="198"/>
      <c r="B581" s="198"/>
      <c r="C581" s="198"/>
      <c r="D581" s="20" t="s">
        <v>671</v>
      </c>
      <c r="E581" s="106">
        <f t="shared" si="40"/>
        <v>1</v>
      </c>
      <c r="F581" s="106"/>
      <c r="G581" s="106">
        <v>1</v>
      </c>
      <c r="H581" s="106"/>
      <c r="I581" s="121" t="s">
        <v>672</v>
      </c>
      <c r="J581" s="97" t="s">
        <v>673</v>
      </c>
      <c r="K581" s="106">
        <f t="shared" si="41"/>
        <v>1</v>
      </c>
      <c r="L581" s="106"/>
      <c r="M581" s="106">
        <v>1</v>
      </c>
      <c r="N581" s="106"/>
    </row>
    <row r="582" spans="1:14" ht="19.5" customHeight="1" x14ac:dyDescent="0.25">
      <c r="A582" s="198"/>
      <c r="B582" s="198"/>
      <c r="C582" s="198"/>
      <c r="D582" s="20" t="s">
        <v>674</v>
      </c>
      <c r="E582" s="106">
        <f t="shared" si="40"/>
        <v>1</v>
      </c>
      <c r="F582" s="106"/>
      <c r="G582" s="106">
        <v>1</v>
      </c>
      <c r="H582" s="106"/>
      <c r="I582" s="98" t="s">
        <v>667</v>
      </c>
      <c r="J582" s="20" t="s">
        <v>675</v>
      </c>
      <c r="K582" s="106">
        <f t="shared" si="41"/>
        <v>1</v>
      </c>
      <c r="L582" s="106"/>
      <c r="M582" s="106">
        <v>1</v>
      </c>
      <c r="N582" s="106"/>
    </row>
    <row r="583" spans="1:14" ht="19.5" customHeight="1" x14ac:dyDescent="0.25">
      <c r="A583" s="198"/>
      <c r="B583" s="198"/>
      <c r="C583" s="106" t="s">
        <v>676</v>
      </c>
      <c r="D583" s="20" t="s">
        <v>677</v>
      </c>
      <c r="E583" s="106">
        <f t="shared" si="40"/>
        <v>1</v>
      </c>
      <c r="F583" s="106"/>
      <c r="G583" s="106">
        <v>1</v>
      </c>
      <c r="H583" s="106"/>
      <c r="I583" s="121" t="s">
        <v>678</v>
      </c>
      <c r="J583" s="99" t="s">
        <v>679</v>
      </c>
      <c r="K583" s="106">
        <f t="shared" si="41"/>
        <v>1</v>
      </c>
      <c r="L583" s="106"/>
      <c r="M583" s="106">
        <v>1</v>
      </c>
      <c r="N583" s="106"/>
    </row>
    <row r="584" spans="1:14" ht="19.5" customHeight="1" x14ac:dyDescent="0.25">
      <c r="A584" s="198"/>
      <c r="B584" s="198"/>
      <c r="C584" s="198" t="s">
        <v>680</v>
      </c>
      <c r="D584" s="20" t="s">
        <v>681</v>
      </c>
      <c r="E584" s="106">
        <f t="shared" si="40"/>
        <v>1</v>
      </c>
      <c r="F584" s="106"/>
      <c r="G584" s="106">
        <v>1</v>
      </c>
      <c r="H584" s="106"/>
      <c r="I584" s="98" t="s">
        <v>682</v>
      </c>
      <c r="J584" s="99" t="s">
        <v>683</v>
      </c>
      <c r="K584" s="106">
        <f t="shared" si="41"/>
        <v>1</v>
      </c>
      <c r="L584" s="106"/>
      <c r="M584" s="106">
        <v>1</v>
      </c>
      <c r="N584" s="106"/>
    </row>
    <row r="585" spans="1:14" ht="19.5" customHeight="1" x14ac:dyDescent="0.25">
      <c r="A585" s="198"/>
      <c r="B585" s="198"/>
      <c r="C585" s="198"/>
      <c r="D585" s="20" t="s">
        <v>684</v>
      </c>
      <c r="E585" s="106">
        <f t="shared" si="40"/>
        <v>1</v>
      </c>
      <c r="F585" s="106"/>
      <c r="G585" s="106">
        <v>1</v>
      </c>
      <c r="H585" s="106"/>
      <c r="I585" s="98" t="s">
        <v>685</v>
      </c>
      <c r="J585" s="99" t="s">
        <v>686</v>
      </c>
      <c r="K585" s="106">
        <f t="shared" si="41"/>
        <v>1</v>
      </c>
      <c r="L585" s="106"/>
      <c r="M585" s="106">
        <v>1</v>
      </c>
      <c r="N585" s="106"/>
    </row>
    <row r="586" spans="1:14" ht="19.5" customHeight="1" x14ac:dyDescent="0.25">
      <c r="A586" s="198"/>
      <c r="B586" s="198"/>
      <c r="C586" s="106" t="s">
        <v>687</v>
      </c>
      <c r="D586" s="20" t="s">
        <v>688</v>
      </c>
      <c r="E586" s="106">
        <f t="shared" si="40"/>
        <v>1</v>
      </c>
      <c r="F586" s="106"/>
      <c r="G586" s="106">
        <v>1</v>
      </c>
      <c r="H586" s="106"/>
      <c r="I586" s="221" t="s">
        <v>689</v>
      </c>
      <c r="J586" s="99" t="s">
        <v>690</v>
      </c>
      <c r="K586" s="106">
        <f t="shared" si="41"/>
        <v>1</v>
      </c>
      <c r="L586" s="106"/>
      <c r="M586" s="106">
        <v>1</v>
      </c>
      <c r="N586" s="106"/>
    </row>
    <row r="587" spans="1:14" ht="19.5" customHeight="1" x14ac:dyDescent="0.25">
      <c r="A587" s="198"/>
      <c r="B587" s="198"/>
      <c r="C587" s="106" t="s">
        <v>691</v>
      </c>
      <c r="D587" s="20" t="s">
        <v>692</v>
      </c>
      <c r="E587" s="106">
        <f t="shared" si="40"/>
        <v>1</v>
      </c>
      <c r="F587" s="106"/>
      <c r="G587" s="106">
        <v>1</v>
      </c>
      <c r="H587" s="106"/>
      <c r="I587" s="221"/>
      <c r="J587" s="99" t="s">
        <v>693</v>
      </c>
      <c r="K587" s="106">
        <f t="shared" si="41"/>
        <v>1</v>
      </c>
      <c r="L587" s="106"/>
      <c r="M587" s="106">
        <v>1</v>
      </c>
      <c r="N587" s="106"/>
    </row>
    <row r="588" spans="1:14" ht="19.5" customHeight="1" x14ac:dyDescent="0.25">
      <c r="A588" s="198"/>
      <c r="B588" s="198"/>
      <c r="C588" s="106" t="s">
        <v>575</v>
      </c>
      <c r="D588" s="20" t="s">
        <v>694</v>
      </c>
      <c r="E588" s="106">
        <f t="shared" si="40"/>
        <v>1</v>
      </c>
      <c r="F588" s="106"/>
      <c r="G588" s="106">
        <v>1</v>
      </c>
      <c r="H588" s="106"/>
      <c r="I588" s="221" t="s">
        <v>695</v>
      </c>
      <c r="J588" s="99" t="s">
        <v>696</v>
      </c>
      <c r="K588" s="106">
        <f t="shared" si="41"/>
        <v>1</v>
      </c>
      <c r="L588" s="106"/>
      <c r="M588" s="106">
        <v>1</v>
      </c>
      <c r="N588" s="106"/>
    </row>
    <row r="589" spans="1:14" ht="19.5" customHeight="1" x14ac:dyDescent="0.25">
      <c r="A589" s="198"/>
      <c r="B589" s="198"/>
      <c r="C589" s="198" t="s">
        <v>695</v>
      </c>
      <c r="D589" s="20" t="s">
        <v>697</v>
      </c>
      <c r="E589" s="106">
        <f t="shared" si="40"/>
        <v>1</v>
      </c>
      <c r="F589" s="106"/>
      <c r="G589" s="106">
        <v>1</v>
      </c>
      <c r="H589" s="106"/>
      <c r="I589" s="221"/>
      <c r="J589" s="99" t="s">
        <v>698</v>
      </c>
      <c r="K589" s="106">
        <f t="shared" si="41"/>
        <v>1</v>
      </c>
      <c r="L589" s="106"/>
      <c r="M589" s="106">
        <v>1</v>
      </c>
      <c r="N589" s="106"/>
    </row>
    <row r="590" spans="1:14" ht="19.5" customHeight="1" x14ac:dyDescent="0.25">
      <c r="A590" s="198"/>
      <c r="B590" s="198"/>
      <c r="C590" s="198"/>
      <c r="D590" s="20" t="s">
        <v>699</v>
      </c>
      <c r="E590" s="106">
        <f t="shared" si="40"/>
        <v>1</v>
      </c>
      <c r="F590" s="106"/>
      <c r="G590" s="106">
        <v>1</v>
      </c>
      <c r="H590" s="106"/>
      <c r="I590" s="38"/>
      <c r="J590" s="99"/>
      <c r="K590" s="106"/>
      <c r="L590" s="106"/>
      <c r="M590" s="106"/>
      <c r="N590" s="106"/>
    </row>
    <row r="591" spans="1:14" ht="19.5" customHeight="1" x14ac:dyDescent="0.25">
      <c r="A591" s="198"/>
      <c r="B591" s="198"/>
      <c r="C591" s="198" t="s">
        <v>700</v>
      </c>
      <c r="D591" s="20" t="s">
        <v>701</v>
      </c>
      <c r="E591" s="106">
        <f t="shared" si="40"/>
        <v>1</v>
      </c>
      <c r="F591" s="106"/>
      <c r="G591" s="106">
        <v>1</v>
      </c>
      <c r="H591" s="106"/>
      <c r="I591" s="38"/>
      <c r="J591" s="99"/>
      <c r="K591" s="106"/>
      <c r="L591" s="106"/>
      <c r="M591" s="106"/>
      <c r="N591" s="106"/>
    </row>
    <row r="592" spans="1:14" ht="19.5" customHeight="1" x14ac:dyDescent="0.25">
      <c r="A592" s="198"/>
      <c r="B592" s="198"/>
      <c r="C592" s="198"/>
      <c r="D592" s="20" t="s">
        <v>702</v>
      </c>
      <c r="E592" s="106">
        <f t="shared" si="40"/>
        <v>1</v>
      </c>
      <c r="F592" s="106"/>
      <c r="G592" s="106">
        <v>1</v>
      </c>
      <c r="H592" s="106"/>
      <c r="I592" s="38"/>
      <c r="J592" s="97"/>
      <c r="K592" s="106"/>
      <c r="L592" s="106"/>
      <c r="M592" s="106"/>
      <c r="N592" s="106"/>
    </row>
    <row r="593" spans="1:14" ht="19.5" customHeight="1" x14ac:dyDescent="0.25">
      <c r="A593" s="198"/>
      <c r="B593" s="198"/>
      <c r="C593" s="198"/>
      <c r="D593" s="20" t="s">
        <v>703</v>
      </c>
      <c r="E593" s="106">
        <f t="shared" si="40"/>
        <v>1</v>
      </c>
      <c r="F593" s="106"/>
      <c r="G593" s="106">
        <v>1</v>
      </c>
      <c r="H593" s="106"/>
      <c r="I593" s="38"/>
      <c r="J593" s="97"/>
      <c r="K593" s="106"/>
      <c r="L593" s="106"/>
      <c r="M593" s="106"/>
      <c r="N593" s="106"/>
    </row>
    <row r="594" spans="1:14" ht="19.5" customHeight="1" x14ac:dyDescent="0.25">
      <c r="A594" s="198"/>
      <c r="B594" s="198"/>
      <c r="C594" s="106" t="s">
        <v>682</v>
      </c>
      <c r="D594" s="20" t="s">
        <v>704</v>
      </c>
      <c r="E594" s="106">
        <f t="shared" si="40"/>
        <v>1</v>
      </c>
      <c r="F594" s="106"/>
      <c r="G594" s="106">
        <v>1</v>
      </c>
      <c r="H594" s="106"/>
      <c r="I594" s="38"/>
      <c r="J594" s="20"/>
      <c r="K594" s="106"/>
      <c r="L594" s="106"/>
      <c r="M594" s="106"/>
      <c r="N594" s="106"/>
    </row>
    <row r="595" spans="1:14" ht="19.5" customHeight="1" x14ac:dyDescent="0.25">
      <c r="A595" s="198"/>
      <c r="B595" s="198"/>
      <c r="C595" s="106" t="s">
        <v>689</v>
      </c>
      <c r="D595" s="51" t="s">
        <v>705</v>
      </c>
      <c r="E595" s="106">
        <f t="shared" si="40"/>
        <v>1</v>
      </c>
      <c r="F595" s="106"/>
      <c r="G595" s="106">
        <v>1</v>
      </c>
      <c r="H595" s="106"/>
      <c r="I595" s="38"/>
      <c r="J595" s="99"/>
      <c r="K595" s="106"/>
      <c r="L595" s="106"/>
      <c r="M595" s="106"/>
      <c r="N595" s="106"/>
    </row>
    <row r="596" spans="1:14" ht="19.5" customHeight="1" x14ac:dyDescent="0.25">
      <c r="A596" s="198"/>
      <c r="B596" s="198"/>
      <c r="C596" s="198" t="s">
        <v>706</v>
      </c>
      <c r="D596" s="20" t="s">
        <v>707</v>
      </c>
      <c r="E596" s="106">
        <f t="shared" si="40"/>
        <v>1</v>
      </c>
      <c r="F596" s="106"/>
      <c r="G596" s="106">
        <v>1</v>
      </c>
      <c r="H596" s="106"/>
      <c r="I596" s="38"/>
      <c r="J596" s="99"/>
      <c r="K596" s="106"/>
      <c r="L596" s="106"/>
      <c r="M596" s="106"/>
      <c r="N596" s="106"/>
    </row>
    <row r="597" spans="1:14" ht="19.5" customHeight="1" x14ac:dyDescent="0.25">
      <c r="A597" s="198"/>
      <c r="B597" s="198"/>
      <c r="C597" s="198"/>
      <c r="D597" s="20" t="s">
        <v>708</v>
      </c>
      <c r="E597" s="106">
        <f t="shared" si="40"/>
        <v>1</v>
      </c>
      <c r="F597" s="106"/>
      <c r="G597" s="106">
        <v>1</v>
      </c>
      <c r="H597" s="106"/>
      <c r="I597" s="38"/>
      <c r="J597" s="99"/>
      <c r="K597" s="106"/>
      <c r="L597" s="106"/>
      <c r="M597" s="106"/>
      <c r="N597" s="106"/>
    </row>
    <row r="598" spans="1:14" ht="19.5" customHeight="1" x14ac:dyDescent="0.25">
      <c r="A598" s="198"/>
      <c r="B598" s="198"/>
      <c r="C598" s="106" t="s">
        <v>709</v>
      </c>
      <c r="D598" s="20" t="s">
        <v>710</v>
      </c>
      <c r="E598" s="106">
        <f t="shared" si="40"/>
        <v>1</v>
      </c>
      <c r="F598" s="106"/>
      <c r="G598" s="106">
        <v>1</v>
      </c>
      <c r="H598" s="106"/>
      <c r="I598" s="38"/>
      <c r="J598" s="99"/>
      <c r="K598" s="106"/>
      <c r="L598" s="106"/>
      <c r="M598" s="106"/>
      <c r="N598" s="106"/>
    </row>
    <row r="599" spans="1:14" ht="19.5" customHeight="1" x14ac:dyDescent="0.25">
      <c r="A599" s="198"/>
      <c r="B599" s="198"/>
      <c r="C599" s="198" t="s">
        <v>711</v>
      </c>
      <c r="D599" s="20" t="s">
        <v>712</v>
      </c>
      <c r="E599" s="106">
        <f t="shared" si="40"/>
        <v>1</v>
      </c>
      <c r="F599" s="106"/>
      <c r="G599" s="106">
        <v>1</v>
      </c>
      <c r="H599" s="106"/>
      <c r="I599" s="38"/>
      <c r="J599" s="99"/>
      <c r="K599" s="106"/>
      <c r="L599" s="106"/>
      <c r="M599" s="106"/>
      <c r="N599" s="106"/>
    </row>
    <row r="600" spans="1:14" ht="19.5" customHeight="1" x14ac:dyDescent="0.25">
      <c r="A600" s="198"/>
      <c r="B600" s="198"/>
      <c r="C600" s="198"/>
      <c r="D600" s="20" t="s">
        <v>713</v>
      </c>
      <c r="E600" s="106">
        <f t="shared" si="40"/>
        <v>1</v>
      </c>
      <c r="F600" s="106"/>
      <c r="G600" s="106">
        <v>1</v>
      </c>
      <c r="H600" s="106"/>
      <c r="I600" s="38"/>
      <c r="J600" s="99"/>
      <c r="K600" s="106"/>
      <c r="L600" s="106"/>
      <c r="M600" s="106"/>
      <c r="N600" s="106"/>
    </row>
    <row r="601" spans="1:14" ht="19.5" customHeight="1" x14ac:dyDescent="0.25">
      <c r="A601" s="198"/>
      <c r="B601" s="198"/>
      <c r="C601" s="106" t="s">
        <v>714</v>
      </c>
      <c r="D601" s="20" t="s">
        <v>715</v>
      </c>
      <c r="E601" s="106">
        <f t="shared" si="40"/>
        <v>1</v>
      </c>
      <c r="F601" s="106"/>
      <c r="G601" s="106">
        <v>1</v>
      </c>
      <c r="H601" s="106"/>
      <c r="I601" s="38"/>
      <c r="J601" s="99"/>
      <c r="K601" s="106"/>
      <c r="L601" s="106"/>
      <c r="M601" s="106"/>
      <c r="N601" s="106"/>
    </row>
    <row r="602" spans="1:14" ht="19.5" customHeight="1" x14ac:dyDescent="0.25">
      <c r="A602" s="198"/>
      <c r="B602" s="198"/>
      <c r="C602" s="106" t="s">
        <v>716</v>
      </c>
      <c r="D602" s="20" t="s">
        <v>717</v>
      </c>
      <c r="E602" s="106">
        <f t="shared" si="40"/>
        <v>1</v>
      </c>
      <c r="F602" s="106"/>
      <c r="G602" s="106">
        <v>1</v>
      </c>
      <c r="H602" s="106"/>
      <c r="I602" s="38"/>
      <c r="J602" s="97"/>
      <c r="K602" s="106"/>
      <c r="L602" s="106"/>
      <c r="M602" s="106"/>
      <c r="N602" s="106"/>
    </row>
    <row r="603" spans="1:14" ht="19.5" customHeight="1" x14ac:dyDescent="0.25">
      <c r="A603" s="187" t="s">
        <v>639</v>
      </c>
      <c r="B603" s="187"/>
      <c r="C603" s="116">
        <v>16</v>
      </c>
      <c r="D603" s="116">
        <v>24</v>
      </c>
      <c r="E603" s="116">
        <f>SUM(E579:E602)</f>
        <v>24</v>
      </c>
      <c r="F603" s="116"/>
      <c r="G603" s="116">
        <f>SUM(G579:G602)</f>
        <v>24</v>
      </c>
      <c r="H603" s="116"/>
      <c r="I603" s="116">
        <v>9</v>
      </c>
      <c r="J603" s="116">
        <v>11</v>
      </c>
      <c r="K603" s="116">
        <f>SUM(K579:K602)</f>
        <v>11</v>
      </c>
      <c r="L603" s="116"/>
      <c r="M603" s="116">
        <f>SUM(M579:M602)</f>
        <v>11</v>
      </c>
      <c r="N603" s="106"/>
    </row>
    <row r="604" spans="1:14" ht="19.5" customHeight="1" x14ac:dyDescent="0.25">
      <c r="A604" s="198">
        <v>5</v>
      </c>
      <c r="B604" s="198" t="s">
        <v>576</v>
      </c>
      <c r="C604" s="188" t="s">
        <v>718</v>
      </c>
      <c r="D604" s="20" t="s">
        <v>719</v>
      </c>
      <c r="E604" s="106">
        <f>+G604+F604</f>
        <v>1</v>
      </c>
      <c r="F604" s="106"/>
      <c r="G604" s="106">
        <v>1</v>
      </c>
      <c r="H604" s="106"/>
      <c r="I604" s="106" t="s">
        <v>718</v>
      </c>
      <c r="J604" s="20" t="s">
        <v>720</v>
      </c>
      <c r="K604" s="106">
        <f t="shared" ref="K604:K612" si="42">+M604+L604</f>
        <v>1</v>
      </c>
      <c r="L604" s="106"/>
      <c r="M604" s="106">
        <v>1</v>
      </c>
      <c r="N604" s="106"/>
    </row>
    <row r="605" spans="1:14" ht="19.5" customHeight="1" x14ac:dyDescent="0.25">
      <c r="A605" s="198"/>
      <c r="B605" s="198"/>
      <c r="C605" s="189"/>
      <c r="D605" s="20" t="s">
        <v>721</v>
      </c>
      <c r="E605" s="106">
        <f>+G605+F605</f>
        <v>1</v>
      </c>
      <c r="F605" s="106"/>
      <c r="G605" s="106">
        <v>1</v>
      </c>
      <c r="H605" s="106"/>
      <c r="I605" s="106" t="s">
        <v>722</v>
      </c>
      <c r="J605" s="117" t="s">
        <v>723</v>
      </c>
      <c r="K605" s="106">
        <f t="shared" si="42"/>
        <v>1</v>
      </c>
      <c r="L605" s="106"/>
      <c r="M605" s="106">
        <v>1</v>
      </c>
      <c r="N605" s="106"/>
    </row>
    <row r="606" spans="1:14" ht="19.5" customHeight="1" x14ac:dyDescent="0.25">
      <c r="A606" s="198"/>
      <c r="B606" s="198"/>
      <c r="C606" s="106" t="s">
        <v>724</v>
      </c>
      <c r="D606" s="20" t="s">
        <v>725</v>
      </c>
      <c r="E606" s="106">
        <f>+G606+F606</f>
        <v>1</v>
      </c>
      <c r="F606" s="106"/>
      <c r="G606" s="106">
        <v>1</v>
      </c>
      <c r="H606" s="106"/>
      <c r="I606" s="106" t="s">
        <v>726</v>
      </c>
      <c r="J606" s="117" t="s">
        <v>727</v>
      </c>
      <c r="K606" s="106">
        <f t="shared" si="42"/>
        <v>1</v>
      </c>
      <c r="L606" s="106"/>
      <c r="M606" s="106">
        <v>1</v>
      </c>
      <c r="N606" s="106"/>
    </row>
    <row r="607" spans="1:14" ht="19.5" customHeight="1" x14ac:dyDescent="0.25">
      <c r="A607" s="198"/>
      <c r="B607" s="198"/>
      <c r="C607" s="106" t="s">
        <v>722</v>
      </c>
      <c r="D607" s="20" t="s">
        <v>728</v>
      </c>
      <c r="E607" s="106">
        <v>1</v>
      </c>
      <c r="F607" s="106"/>
      <c r="G607" s="106">
        <v>1</v>
      </c>
      <c r="H607" s="106"/>
      <c r="I607" s="106" t="s">
        <v>729</v>
      </c>
      <c r="J607" s="117" t="s">
        <v>730</v>
      </c>
      <c r="K607" s="106">
        <f t="shared" si="42"/>
        <v>1</v>
      </c>
      <c r="L607" s="106"/>
      <c r="M607" s="106">
        <v>1</v>
      </c>
      <c r="N607" s="106"/>
    </row>
    <row r="608" spans="1:14" ht="19.5" customHeight="1" x14ac:dyDescent="0.25">
      <c r="A608" s="198"/>
      <c r="B608" s="198"/>
      <c r="C608" s="20"/>
      <c r="D608" s="20"/>
      <c r="E608" s="106"/>
      <c r="F608" s="106"/>
      <c r="G608" s="106"/>
      <c r="H608" s="106"/>
      <c r="I608" s="106" t="s">
        <v>576</v>
      </c>
      <c r="J608" s="117" t="s">
        <v>731</v>
      </c>
      <c r="K608" s="106">
        <f t="shared" si="42"/>
        <v>1</v>
      </c>
      <c r="L608" s="106"/>
      <c r="M608" s="106">
        <v>1</v>
      </c>
      <c r="N608" s="106"/>
    </row>
    <row r="609" spans="1:14" ht="19.5" customHeight="1" x14ac:dyDescent="0.25">
      <c r="A609" s="198"/>
      <c r="B609" s="198"/>
      <c r="C609" s="20"/>
      <c r="D609" s="20"/>
      <c r="E609" s="106"/>
      <c r="F609" s="106"/>
      <c r="G609" s="106"/>
      <c r="H609" s="106"/>
      <c r="I609" s="106" t="s">
        <v>732</v>
      </c>
      <c r="J609" s="20" t="s">
        <v>733</v>
      </c>
      <c r="K609" s="106">
        <f t="shared" si="42"/>
        <v>1</v>
      </c>
      <c r="L609" s="106"/>
      <c r="M609" s="106">
        <v>1</v>
      </c>
      <c r="N609" s="106"/>
    </row>
    <row r="610" spans="1:14" ht="19.5" customHeight="1" x14ac:dyDescent="0.25">
      <c r="A610" s="198"/>
      <c r="B610" s="198"/>
      <c r="C610" s="106"/>
      <c r="D610" s="20"/>
      <c r="E610" s="106"/>
      <c r="F610" s="106"/>
      <c r="G610" s="106"/>
      <c r="H610" s="106"/>
      <c r="I610" s="198" t="s">
        <v>724</v>
      </c>
      <c r="J610" s="20" t="s">
        <v>734</v>
      </c>
      <c r="K610" s="106">
        <f t="shared" si="42"/>
        <v>1</v>
      </c>
      <c r="L610" s="106"/>
      <c r="M610" s="106">
        <v>1</v>
      </c>
      <c r="N610" s="106"/>
    </row>
    <row r="611" spans="1:14" ht="19.5" customHeight="1" x14ac:dyDescent="0.25">
      <c r="A611" s="198"/>
      <c r="B611" s="198"/>
      <c r="C611" s="106"/>
      <c r="D611" s="20"/>
      <c r="E611" s="106"/>
      <c r="F611" s="106"/>
      <c r="G611" s="106"/>
      <c r="H611" s="106"/>
      <c r="I611" s="198"/>
      <c r="J611" s="20" t="s">
        <v>735</v>
      </c>
      <c r="K611" s="106">
        <f t="shared" si="42"/>
        <v>1</v>
      </c>
      <c r="L611" s="106"/>
      <c r="M611" s="106">
        <v>1</v>
      </c>
      <c r="N611" s="106"/>
    </row>
    <row r="612" spans="1:14" ht="19.5" customHeight="1" x14ac:dyDescent="0.25">
      <c r="A612" s="198"/>
      <c r="B612" s="198"/>
      <c r="C612" s="106"/>
      <c r="D612" s="20"/>
      <c r="E612" s="106"/>
      <c r="F612" s="106"/>
      <c r="G612" s="106"/>
      <c r="H612" s="106"/>
      <c r="I612" s="106" t="s">
        <v>736</v>
      </c>
      <c r="J612" s="20" t="s">
        <v>737</v>
      </c>
      <c r="K612" s="106">
        <f t="shared" si="42"/>
        <v>1</v>
      </c>
      <c r="L612" s="106"/>
      <c r="M612" s="106">
        <v>1</v>
      </c>
      <c r="N612" s="106"/>
    </row>
    <row r="613" spans="1:14" ht="19.5" customHeight="1" x14ac:dyDescent="0.25">
      <c r="A613" s="187" t="s">
        <v>639</v>
      </c>
      <c r="B613" s="187"/>
      <c r="C613" s="116">
        <v>3</v>
      </c>
      <c r="D613" s="116">
        <v>4</v>
      </c>
      <c r="E613" s="116">
        <f>SUM(E604:E612)</f>
        <v>4</v>
      </c>
      <c r="F613" s="116"/>
      <c r="G613" s="116">
        <f>SUM(G604:G612)</f>
        <v>4</v>
      </c>
      <c r="H613" s="116"/>
      <c r="I613" s="116">
        <v>8</v>
      </c>
      <c r="J613" s="116">
        <v>9</v>
      </c>
      <c r="K613" s="116">
        <f>SUM(K604:K612)</f>
        <v>9</v>
      </c>
      <c r="L613" s="116"/>
      <c r="M613" s="116">
        <f>SUM(M604:M612)</f>
        <v>9</v>
      </c>
      <c r="N613" s="106"/>
    </row>
    <row r="614" spans="1:14" ht="19.5" customHeight="1" x14ac:dyDescent="0.25">
      <c r="A614" s="198">
        <v>6</v>
      </c>
      <c r="B614" s="198" t="s">
        <v>577</v>
      </c>
      <c r="C614" s="106" t="s">
        <v>577</v>
      </c>
      <c r="D614" s="20" t="s">
        <v>738</v>
      </c>
      <c r="E614" s="106">
        <f t="shared" ref="E614:E638" si="43">+G614+F614</f>
        <v>1</v>
      </c>
      <c r="F614" s="106"/>
      <c r="G614" s="106">
        <v>1</v>
      </c>
      <c r="H614" s="106"/>
      <c r="I614" s="198" t="s">
        <v>739</v>
      </c>
      <c r="J614" s="117" t="s">
        <v>740</v>
      </c>
      <c r="K614" s="106">
        <f t="shared" ref="K614:K622" si="44">+M614+L614</f>
        <v>1</v>
      </c>
      <c r="L614" s="106"/>
      <c r="M614" s="106">
        <v>1</v>
      </c>
      <c r="N614" s="106"/>
    </row>
    <row r="615" spans="1:14" ht="19.5" customHeight="1" x14ac:dyDescent="0.25">
      <c r="A615" s="198"/>
      <c r="B615" s="198"/>
      <c r="C615" s="198" t="s">
        <v>739</v>
      </c>
      <c r="D615" s="20" t="s">
        <v>741</v>
      </c>
      <c r="E615" s="106">
        <f t="shared" si="43"/>
        <v>1</v>
      </c>
      <c r="F615" s="106"/>
      <c r="G615" s="106">
        <v>1</v>
      </c>
      <c r="H615" s="106"/>
      <c r="I615" s="198"/>
      <c r="J615" s="20" t="s">
        <v>742</v>
      </c>
      <c r="K615" s="106">
        <f t="shared" si="44"/>
        <v>1</v>
      </c>
      <c r="L615" s="106"/>
      <c r="M615" s="106">
        <v>1</v>
      </c>
      <c r="N615" s="106"/>
    </row>
    <row r="616" spans="1:14" ht="19.5" customHeight="1" x14ac:dyDescent="0.25">
      <c r="A616" s="198"/>
      <c r="B616" s="198"/>
      <c r="C616" s="198"/>
      <c r="D616" s="20" t="s">
        <v>743</v>
      </c>
      <c r="E616" s="106">
        <f t="shared" si="43"/>
        <v>1</v>
      </c>
      <c r="F616" s="106"/>
      <c r="G616" s="106">
        <v>1</v>
      </c>
      <c r="H616" s="106"/>
      <c r="I616" s="106" t="s">
        <v>744</v>
      </c>
      <c r="J616" s="117" t="s">
        <v>745</v>
      </c>
      <c r="K616" s="106">
        <f t="shared" si="44"/>
        <v>1</v>
      </c>
      <c r="L616" s="106"/>
      <c r="M616" s="106">
        <v>1</v>
      </c>
      <c r="N616" s="106"/>
    </row>
    <row r="617" spans="1:14" ht="19.5" customHeight="1" x14ac:dyDescent="0.25">
      <c r="A617" s="198"/>
      <c r="B617" s="198"/>
      <c r="C617" s="198"/>
      <c r="D617" s="20" t="s">
        <v>746</v>
      </c>
      <c r="E617" s="106">
        <f t="shared" si="43"/>
        <v>1</v>
      </c>
      <c r="F617" s="106"/>
      <c r="G617" s="106">
        <v>1</v>
      </c>
      <c r="H617" s="106"/>
      <c r="I617" s="106" t="s">
        <v>616</v>
      </c>
      <c r="J617" s="117" t="s">
        <v>747</v>
      </c>
      <c r="K617" s="106">
        <f t="shared" si="44"/>
        <v>1</v>
      </c>
      <c r="L617" s="106"/>
      <c r="M617" s="106">
        <v>1</v>
      </c>
      <c r="N617" s="106"/>
    </row>
    <row r="618" spans="1:14" ht="19.5" customHeight="1" x14ac:dyDescent="0.25">
      <c r="A618" s="198"/>
      <c r="B618" s="198"/>
      <c r="C618" s="198" t="s">
        <v>748</v>
      </c>
      <c r="D618" s="20" t="s">
        <v>749</v>
      </c>
      <c r="E618" s="106">
        <f t="shared" si="43"/>
        <v>1</v>
      </c>
      <c r="F618" s="106"/>
      <c r="G618" s="106">
        <v>1</v>
      </c>
      <c r="H618" s="106"/>
      <c r="I618" s="106" t="s">
        <v>750</v>
      </c>
      <c r="J618" s="117" t="s">
        <v>751</v>
      </c>
      <c r="K618" s="106">
        <f t="shared" si="44"/>
        <v>1</v>
      </c>
      <c r="L618" s="106"/>
      <c r="M618" s="106">
        <v>1</v>
      </c>
      <c r="N618" s="106"/>
    </row>
    <row r="619" spans="1:14" ht="19.5" customHeight="1" x14ac:dyDescent="0.25">
      <c r="A619" s="198"/>
      <c r="B619" s="198"/>
      <c r="C619" s="198"/>
      <c r="D619" s="20" t="s">
        <v>752</v>
      </c>
      <c r="E619" s="106">
        <f t="shared" si="43"/>
        <v>1</v>
      </c>
      <c r="F619" s="106"/>
      <c r="G619" s="106">
        <v>1</v>
      </c>
      <c r="H619" s="106"/>
      <c r="I619" s="106" t="s">
        <v>753</v>
      </c>
      <c r="J619" s="20" t="s">
        <v>754</v>
      </c>
      <c r="K619" s="106">
        <f t="shared" si="44"/>
        <v>1</v>
      </c>
      <c r="L619" s="106"/>
      <c r="M619" s="106">
        <v>1</v>
      </c>
      <c r="N619" s="106"/>
    </row>
    <row r="620" spans="1:14" ht="19.5" customHeight="1" x14ac:dyDescent="0.25">
      <c r="A620" s="198"/>
      <c r="B620" s="198"/>
      <c r="C620" s="198"/>
      <c r="D620" s="20" t="s">
        <v>755</v>
      </c>
      <c r="E620" s="106">
        <f t="shared" si="43"/>
        <v>1</v>
      </c>
      <c r="F620" s="106"/>
      <c r="G620" s="106">
        <v>1</v>
      </c>
      <c r="H620" s="106"/>
      <c r="I620" s="198" t="s">
        <v>756</v>
      </c>
      <c r="J620" s="20" t="s">
        <v>757</v>
      </c>
      <c r="K620" s="106">
        <f t="shared" si="44"/>
        <v>1</v>
      </c>
      <c r="L620" s="106"/>
      <c r="M620" s="106">
        <v>1</v>
      </c>
      <c r="N620" s="106"/>
    </row>
    <row r="621" spans="1:14" ht="19.5" customHeight="1" x14ac:dyDescent="0.25">
      <c r="A621" s="198"/>
      <c r="B621" s="198"/>
      <c r="C621" s="198" t="s">
        <v>753</v>
      </c>
      <c r="D621" s="20" t="s">
        <v>758</v>
      </c>
      <c r="E621" s="106">
        <f t="shared" si="43"/>
        <v>1</v>
      </c>
      <c r="F621" s="106"/>
      <c r="G621" s="106">
        <v>1</v>
      </c>
      <c r="H621" s="106"/>
      <c r="I621" s="198"/>
      <c r="J621" s="20" t="s">
        <v>759</v>
      </c>
      <c r="K621" s="106">
        <f t="shared" si="44"/>
        <v>1</v>
      </c>
      <c r="L621" s="106"/>
      <c r="M621" s="106">
        <v>1</v>
      </c>
      <c r="N621" s="106"/>
    </row>
    <row r="622" spans="1:14" ht="19.5" customHeight="1" x14ac:dyDescent="0.25">
      <c r="A622" s="198"/>
      <c r="B622" s="198"/>
      <c r="C622" s="198"/>
      <c r="D622" s="20" t="s">
        <v>760</v>
      </c>
      <c r="E622" s="106">
        <f t="shared" si="43"/>
        <v>1</v>
      </c>
      <c r="F622" s="106"/>
      <c r="G622" s="106">
        <v>1</v>
      </c>
      <c r="H622" s="106"/>
      <c r="I622" s="106" t="s">
        <v>761</v>
      </c>
      <c r="J622" s="117" t="s">
        <v>762</v>
      </c>
      <c r="K622" s="106">
        <f t="shared" si="44"/>
        <v>1</v>
      </c>
      <c r="L622" s="106"/>
      <c r="M622" s="106">
        <v>1</v>
      </c>
      <c r="N622" s="106"/>
    </row>
    <row r="623" spans="1:14" ht="19.5" customHeight="1" x14ac:dyDescent="0.25">
      <c r="A623" s="198"/>
      <c r="B623" s="198"/>
      <c r="C623" s="198"/>
      <c r="D623" s="20" t="s">
        <v>763</v>
      </c>
      <c r="E623" s="106">
        <f t="shared" si="43"/>
        <v>1</v>
      </c>
      <c r="F623" s="106"/>
      <c r="G623" s="106">
        <v>1</v>
      </c>
      <c r="H623" s="106"/>
      <c r="I623" s="106"/>
      <c r="J623" s="117"/>
      <c r="K623" s="106"/>
      <c r="L623" s="106"/>
      <c r="M623" s="106"/>
      <c r="N623" s="106"/>
    </row>
    <row r="624" spans="1:14" ht="19.5" customHeight="1" x14ac:dyDescent="0.25">
      <c r="A624" s="198"/>
      <c r="B624" s="198"/>
      <c r="C624" s="198"/>
      <c r="D624" s="20" t="s">
        <v>764</v>
      </c>
      <c r="E624" s="106">
        <f t="shared" si="43"/>
        <v>1</v>
      </c>
      <c r="F624" s="106"/>
      <c r="G624" s="106">
        <v>1</v>
      </c>
      <c r="H624" s="106"/>
      <c r="I624" s="106"/>
      <c r="J624" s="20"/>
      <c r="K624" s="106"/>
      <c r="L624" s="106"/>
      <c r="M624" s="106"/>
      <c r="N624" s="106"/>
    </row>
    <row r="625" spans="1:14" ht="19.5" customHeight="1" x14ac:dyDescent="0.25">
      <c r="A625" s="198"/>
      <c r="B625" s="198"/>
      <c r="C625" s="198"/>
      <c r="D625" s="20" t="s">
        <v>765</v>
      </c>
      <c r="E625" s="106">
        <f t="shared" si="43"/>
        <v>1</v>
      </c>
      <c r="F625" s="106"/>
      <c r="G625" s="106">
        <v>1</v>
      </c>
      <c r="H625" s="106"/>
      <c r="I625" s="20"/>
      <c r="J625" s="20"/>
      <c r="K625" s="106"/>
      <c r="L625" s="106"/>
      <c r="M625" s="106"/>
      <c r="N625" s="106"/>
    </row>
    <row r="626" spans="1:14" ht="19.5" customHeight="1" x14ac:dyDescent="0.25">
      <c r="A626" s="198"/>
      <c r="B626" s="198"/>
      <c r="C626" s="198" t="s">
        <v>756</v>
      </c>
      <c r="D626" s="20" t="s">
        <v>766</v>
      </c>
      <c r="E626" s="106">
        <f t="shared" si="43"/>
        <v>1</v>
      </c>
      <c r="F626" s="106"/>
      <c r="G626" s="106">
        <v>1</v>
      </c>
      <c r="H626" s="106"/>
      <c r="I626" s="106"/>
      <c r="J626" s="20"/>
      <c r="K626" s="106"/>
      <c r="L626" s="106"/>
      <c r="M626" s="106"/>
      <c r="N626" s="106"/>
    </row>
    <row r="627" spans="1:14" ht="19.5" customHeight="1" x14ac:dyDescent="0.25">
      <c r="A627" s="198"/>
      <c r="B627" s="198"/>
      <c r="C627" s="198"/>
      <c r="D627" s="20" t="s">
        <v>767</v>
      </c>
      <c r="E627" s="106">
        <f t="shared" si="43"/>
        <v>1</v>
      </c>
      <c r="F627" s="106"/>
      <c r="G627" s="106">
        <v>1</v>
      </c>
      <c r="H627" s="106"/>
      <c r="I627" s="106"/>
      <c r="J627" s="117"/>
      <c r="K627" s="106"/>
      <c r="L627" s="106"/>
      <c r="M627" s="106"/>
      <c r="N627" s="106"/>
    </row>
    <row r="628" spans="1:14" ht="19.5" customHeight="1" x14ac:dyDescent="0.25">
      <c r="A628" s="198"/>
      <c r="B628" s="198"/>
      <c r="C628" s="198"/>
      <c r="D628" s="20" t="s">
        <v>768</v>
      </c>
      <c r="E628" s="106">
        <f t="shared" si="43"/>
        <v>1</v>
      </c>
      <c r="F628" s="106"/>
      <c r="G628" s="106">
        <v>1</v>
      </c>
      <c r="H628" s="106"/>
      <c r="I628" s="106"/>
      <c r="J628" s="117"/>
      <c r="K628" s="106"/>
      <c r="L628" s="106"/>
      <c r="M628" s="106"/>
      <c r="N628" s="106"/>
    </row>
    <row r="629" spans="1:14" ht="19.5" customHeight="1" x14ac:dyDescent="0.25">
      <c r="A629" s="198"/>
      <c r="B629" s="198"/>
      <c r="C629" s="198" t="s">
        <v>761</v>
      </c>
      <c r="D629" s="20" t="s">
        <v>769</v>
      </c>
      <c r="E629" s="106">
        <f t="shared" si="43"/>
        <v>1</v>
      </c>
      <c r="F629" s="106"/>
      <c r="G629" s="106">
        <v>1</v>
      </c>
      <c r="H629" s="106"/>
      <c r="I629" s="106"/>
      <c r="J629" s="117"/>
      <c r="K629" s="106"/>
      <c r="L629" s="106"/>
      <c r="M629" s="106"/>
      <c r="N629" s="106"/>
    </row>
    <row r="630" spans="1:14" ht="19.5" customHeight="1" x14ac:dyDescent="0.25">
      <c r="A630" s="198"/>
      <c r="B630" s="198"/>
      <c r="C630" s="198"/>
      <c r="D630" s="20" t="s">
        <v>770</v>
      </c>
      <c r="E630" s="106">
        <f t="shared" si="43"/>
        <v>1</v>
      </c>
      <c r="F630" s="106"/>
      <c r="G630" s="106">
        <v>1</v>
      </c>
      <c r="H630" s="106"/>
      <c r="I630" s="106"/>
      <c r="J630" s="117"/>
      <c r="K630" s="106"/>
      <c r="L630" s="106"/>
      <c r="M630" s="106"/>
      <c r="N630" s="106"/>
    </row>
    <row r="631" spans="1:14" ht="19.5" customHeight="1" x14ac:dyDescent="0.25">
      <c r="A631" s="198"/>
      <c r="B631" s="198"/>
      <c r="C631" s="106" t="s">
        <v>771</v>
      </c>
      <c r="D631" s="20" t="s">
        <v>772</v>
      </c>
      <c r="E631" s="106">
        <f t="shared" si="43"/>
        <v>1</v>
      </c>
      <c r="F631" s="106"/>
      <c r="G631" s="106">
        <v>1</v>
      </c>
      <c r="H631" s="106"/>
      <c r="I631" s="106"/>
      <c r="J631" s="117"/>
      <c r="K631" s="106"/>
      <c r="L631" s="106"/>
      <c r="M631" s="106"/>
      <c r="N631" s="106"/>
    </row>
    <row r="632" spans="1:14" ht="19.5" customHeight="1" x14ac:dyDescent="0.25">
      <c r="A632" s="198"/>
      <c r="B632" s="198"/>
      <c r="C632" s="106" t="s">
        <v>773</v>
      </c>
      <c r="D632" s="20" t="s">
        <v>774</v>
      </c>
      <c r="E632" s="106">
        <f t="shared" si="43"/>
        <v>1</v>
      </c>
      <c r="F632" s="106"/>
      <c r="G632" s="106">
        <v>1</v>
      </c>
      <c r="H632" s="106"/>
      <c r="I632" s="106"/>
      <c r="J632" s="117"/>
      <c r="K632" s="106"/>
      <c r="L632" s="106"/>
      <c r="M632" s="106"/>
      <c r="N632" s="106"/>
    </row>
    <row r="633" spans="1:14" ht="19.5" customHeight="1" x14ac:dyDescent="0.25">
      <c r="A633" s="198"/>
      <c r="B633" s="198"/>
      <c r="C633" s="198" t="s">
        <v>775</v>
      </c>
      <c r="D633" s="20" t="s">
        <v>776</v>
      </c>
      <c r="E633" s="106">
        <f t="shared" si="43"/>
        <v>1</v>
      </c>
      <c r="F633" s="106"/>
      <c r="G633" s="106">
        <v>1</v>
      </c>
      <c r="H633" s="106"/>
      <c r="I633" s="106"/>
      <c r="J633" s="117"/>
      <c r="K633" s="106"/>
      <c r="L633" s="106"/>
      <c r="M633" s="106"/>
      <c r="N633" s="106"/>
    </row>
    <row r="634" spans="1:14" ht="19.5" customHeight="1" x14ac:dyDescent="0.25">
      <c r="A634" s="198"/>
      <c r="B634" s="198"/>
      <c r="C634" s="198"/>
      <c r="D634" s="20" t="s">
        <v>777</v>
      </c>
      <c r="E634" s="106">
        <f t="shared" si="43"/>
        <v>1</v>
      </c>
      <c r="F634" s="106"/>
      <c r="G634" s="106">
        <v>1</v>
      </c>
      <c r="H634" s="106"/>
      <c r="I634" s="106"/>
      <c r="J634" s="117"/>
      <c r="K634" s="106"/>
      <c r="L634" s="106"/>
      <c r="M634" s="106"/>
      <c r="N634" s="106"/>
    </row>
    <row r="635" spans="1:14" ht="19.5" customHeight="1" x14ac:dyDescent="0.25">
      <c r="A635" s="198"/>
      <c r="B635" s="198"/>
      <c r="C635" s="106" t="s">
        <v>744</v>
      </c>
      <c r="D635" s="20" t="s">
        <v>778</v>
      </c>
      <c r="E635" s="106">
        <f t="shared" si="43"/>
        <v>1</v>
      </c>
      <c r="F635" s="106"/>
      <c r="G635" s="106">
        <v>1</v>
      </c>
      <c r="H635" s="106"/>
      <c r="I635" s="106"/>
      <c r="J635" s="117"/>
      <c r="K635" s="106"/>
      <c r="L635" s="106"/>
      <c r="M635" s="106"/>
      <c r="N635" s="106"/>
    </row>
    <row r="636" spans="1:14" ht="19.5" customHeight="1" x14ac:dyDescent="0.25">
      <c r="A636" s="198"/>
      <c r="B636" s="198"/>
      <c r="C636" s="198" t="s">
        <v>779</v>
      </c>
      <c r="D636" s="20" t="s">
        <v>780</v>
      </c>
      <c r="E636" s="106">
        <f t="shared" si="43"/>
        <v>1</v>
      </c>
      <c r="F636" s="106"/>
      <c r="G636" s="106">
        <v>1</v>
      </c>
      <c r="H636" s="106"/>
      <c r="I636" s="106"/>
      <c r="J636" s="117"/>
      <c r="K636" s="106"/>
      <c r="L636" s="106"/>
      <c r="M636" s="106"/>
      <c r="N636" s="106"/>
    </row>
    <row r="637" spans="1:14" ht="19.5" customHeight="1" x14ac:dyDescent="0.25">
      <c r="A637" s="198"/>
      <c r="B637" s="198"/>
      <c r="C637" s="198"/>
      <c r="D637" s="20" t="s">
        <v>781</v>
      </c>
      <c r="E637" s="106">
        <f t="shared" si="43"/>
        <v>1</v>
      </c>
      <c r="F637" s="106"/>
      <c r="G637" s="106">
        <v>1</v>
      </c>
      <c r="H637" s="106"/>
      <c r="I637" s="106"/>
      <c r="J637" s="20"/>
      <c r="K637" s="106"/>
      <c r="L637" s="106"/>
      <c r="M637" s="106"/>
      <c r="N637" s="106"/>
    </row>
    <row r="638" spans="1:14" ht="19.5" customHeight="1" x14ac:dyDescent="0.25">
      <c r="A638" s="198"/>
      <c r="B638" s="198"/>
      <c r="C638" s="106" t="s">
        <v>782</v>
      </c>
      <c r="D638" s="20" t="s">
        <v>783</v>
      </c>
      <c r="E638" s="106">
        <f t="shared" si="43"/>
        <v>1</v>
      </c>
      <c r="F638" s="106"/>
      <c r="G638" s="106">
        <v>1</v>
      </c>
      <c r="H638" s="106"/>
      <c r="I638" s="106"/>
      <c r="J638" s="20"/>
      <c r="K638" s="106"/>
      <c r="L638" s="106"/>
      <c r="M638" s="106"/>
      <c r="N638" s="106"/>
    </row>
    <row r="639" spans="1:14" ht="19.5" customHeight="1" x14ac:dyDescent="0.25">
      <c r="A639" s="187" t="s">
        <v>639</v>
      </c>
      <c r="B639" s="187"/>
      <c r="C639" s="116">
        <v>12</v>
      </c>
      <c r="D639" s="116">
        <v>25</v>
      </c>
      <c r="E639" s="116">
        <f>SUM(E614:E638)</f>
        <v>25</v>
      </c>
      <c r="F639" s="116"/>
      <c r="G639" s="116">
        <f>SUM(G614:G638)</f>
        <v>25</v>
      </c>
      <c r="H639" s="116"/>
      <c r="I639" s="116">
        <v>7</v>
      </c>
      <c r="J639" s="116">
        <v>9</v>
      </c>
      <c r="K639" s="116">
        <f>SUM(K614:K638)</f>
        <v>9</v>
      </c>
      <c r="L639" s="116"/>
      <c r="M639" s="116">
        <f>SUM(M614:M638)</f>
        <v>9</v>
      </c>
      <c r="N639" s="106"/>
    </row>
    <row r="640" spans="1:14" ht="19.5" customHeight="1" x14ac:dyDescent="0.25">
      <c r="A640" s="198">
        <v>7</v>
      </c>
      <c r="B640" s="198" t="s">
        <v>578</v>
      </c>
      <c r="C640" s="106"/>
      <c r="D640" s="20"/>
      <c r="E640" s="106"/>
      <c r="F640" s="106"/>
      <c r="G640" s="106"/>
      <c r="H640" s="106"/>
      <c r="I640" s="106" t="s">
        <v>784</v>
      </c>
      <c r="J640" s="117" t="s">
        <v>785</v>
      </c>
      <c r="K640" s="106">
        <f>+M640+L640</f>
        <v>1</v>
      </c>
      <c r="L640" s="106"/>
      <c r="M640" s="106">
        <v>1</v>
      </c>
      <c r="N640" s="106"/>
    </row>
    <row r="641" spans="1:14" ht="19.5" customHeight="1" x14ac:dyDescent="0.25">
      <c r="A641" s="198"/>
      <c r="B641" s="198"/>
      <c r="C641" s="106"/>
      <c r="D641" s="20"/>
      <c r="E641" s="106"/>
      <c r="F641" s="106"/>
      <c r="G641" s="106"/>
      <c r="H641" s="106"/>
      <c r="I641" s="106" t="s">
        <v>786</v>
      </c>
      <c r="J641" s="20" t="s">
        <v>787</v>
      </c>
      <c r="K641" s="106">
        <f>+M641+L641</f>
        <v>1</v>
      </c>
      <c r="L641" s="106"/>
      <c r="M641" s="106">
        <v>1</v>
      </c>
      <c r="N641" s="106"/>
    </row>
    <row r="642" spans="1:14" ht="19.5" customHeight="1" x14ac:dyDescent="0.25">
      <c r="A642" s="198"/>
      <c r="B642" s="198"/>
      <c r="C642" s="106"/>
      <c r="D642" s="20"/>
      <c r="E642" s="106"/>
      <c r="F642" s="106"/>
      <c r="G642" s="106"/>
      <c r="H642" s="106"/>
      <c r="I642" s="106" t="s">
        <v>788</v>
      </c>
      <c r="J642" s="20" t="s">
        <v>789</v>
      </c>
      <c r="K642" s="106">
        <f>+M642+L642</f>
        <v>1</v>
      </c>
      <c r="L642" s="106"/>
      <c r="M642" s="106">
        <v>1</v>
      </c>
      <c r="N642" s="106"/>
    </row>
    <row r="643" spans="1:14" ht="19.5" customHeight="1" x14ac:dyDescent="0.25">
      <c r="A643" s="187" t="s">
        <v>639</v>
      </c>
      <c r="B643" s="187"/>
      <c r="C643" s="116">
        <v>0</v>
      </c>
      <c r="D643" s="116">
        <v>0</v>
      </c>
      <c r="E643" s="116">
        <f>SUM(E640:E642)</f>
        <v>0</v>
      </c>
      <c r="F643" s="116"/>
      <c r="G643" s="116">
        <f>SUM(G640:G642)</f>
        <v>0</v>
      </c>
      <c r="H643" s="116"/>
      <c r="I643" s="116">
        <v>3</v>
      </c>
      <c r="J643" s="116">
        <v>3</v>
      </c>
      <c r="K643" s="116">
        <f>SUM(K640:K642)</f>
        <v>3</v>
      </c>
      <c r="L643" s="116"/>
      <c r="M643" s="116">
        <f>SUM(M640:M642)</f>
        <v>3</v>
      </c>
      <c r="N643" s="106"/>
    </row>
    <row r="644" spans="1:14" ht="19.5" customHeight="1" x14ac:dyDescent="0.25">
      <c r="A644" s="198">
        <v>8</v>
      </c>
      <c r="B644" s="198" t="s">
        <v>579</v>
      </c>
      <c r="C644" s="106" t="s">
        <v>790</v>
      </c>
      <c r="D644" s="20" t="s">
        <v>791</v>
      </c>
      <c r="E644" s="106">
        <f>+G644+F644</f>
        <v>1</v>
      </c>
      <c r="F644" s="106"/>
      <c r="G644" s="106">
        <v>1</v>
      </c>
      <c r="H644" s="106"/>
      <c r="I644" s="106" t="s">
        <v>792</v>
      </c>
      <c r="J644" s="117" t="s">
        <v>793</v>
      </c>
      <c r="K644" s="106">
        <f t="shared" ref="K644:K652" si="45">+M644+L644</f>
        <v>1</v>
      </c>
      <c r="L644" s="106"/>
      <c r="M644" s="106">
        <v>1</v>
      </c>
      <c r="N644" s="106"/>
    </row>
    <row r="645" spans="1:14" ht="19.5" customHeight="1" x14ac:dyDescent="0.25">
      <c r="A645" s="198"/>
      <c r="B645" s="198"/>
      <c r="C645" s="198" t="s">
        <v>794</v>
      </c>
      <c r="D645" s="20" t="s">
        <v>795</v>
      </c>
      <c r="E645" s="106">
        <f>+G645+F645</f>
        <v>1</v>
      </c>
      <c r="F645" s="106"/>
      <c r="G645" s="106">
        <v>1</v>
      </c>
      <c r="H645" s="106"/>
      <c r="I645" s="198" t="s">
        <v>796</v>
      </c>
      <c r="J645" s="117" t="s">
        <v>797</v>
      </c>
      <c r="K645" s="106">
        <f t="shared" si="45"/>
        <v>1</v>
      </c>
      <c r="L645" s="106"/>
      <c r="M645" s="106">
        <v>1</v>
      </c>
      <c r="N645" s="106"/>
    </row>
    <row r="646" spans="1:14" ht="19.5" customHeight="1" x14ac:dyDescent="0.25">
      <c r="A646" s="198"/>
      <c r="B646" s="198"/>
      <c r="C646" s="198"/>
      <c r="D646" s="20" t="s">
        <v>798</v>
      </c>
      <c r="E646" s="106">
        <f>+G646+F646</f>
        <v>1</v>
      </c>
      <c r="F646" s="106"/>
      <c r="G646" s="106">
        <v>1</v>
      </c>
      <c r="H646" s="106"/>
      <c r="I646" s="198"/>
      <c r="J646" s="117" t="s">
        <v>799</v>
      </c>
      <c r="K646" s="106">
        <f t="shared" si="45"/>
        <v>1</v>
      </c>
      <c r="L646" s="106"/>
      <c r="M646" s="106">
        <v>1</v>
      </c>
      <c r="N646" s="106"/>
    </row>
    <row r="647" spans="1:14" ht="19.5" customHeight="1" x14ac:dyDescent="0.25">
      <c r="A647" s="198"/>
      <c r="B647" s="198"/>
      <c r="C647" s="20"/>
      <c r="D647" s="106"/>
      <c r="E647" s="106"/>
      <c r="F647" s="106"/>
      <c r="G647" s="106"/>
      <c r="H647" s="106"/>
      <c r="I647" s="106" t="s">
        <v>800</v>
      </c>
      <c r="J647" s="117" t="s">
        <v>801</v>
      </c>
      <c r="K647" s="106">
        <f t="shared" si="45"/>
        <v>1</v>
      </c>
      <c r="L647" s="106"/>
      <c r="M647" s="106">
        <v>1</v>
      </c>
      <c r="N647" s="106"/>
    </row>
    <row r="648" spans="1:14" ht="19.5" customHeight="1" x14ac:dyDescent="0.25">
      <c r="A648" s="198"/>
      <c r="B648" s="198"/>
      <c r="C648" s="20"/>
      <c r="D648" s="106"/>
      <c r="E648" s="106"/>
      <c r="F648" s="106"/>
      <c r="G648" s="106"/>
      <c r="H648" s="106"/>
      <c r="I648" s="198" t="s">
        <v>802</v>
      </c>
      <c r="J648" s="117" t="s">
        <v>803</v>
      </c>
      <c r="K648" s="106">
        <f t="shared" si="45"/>
        <v>1</v>
      </c>
      <c r="L648" s="106"/>
      <c r="M648" s="106">
        <v>1</v>
      </c>
      <c r="N648" s="106"/>
    </row>
    <row r="649" spans="1:14" ht="19.5" customHeight="1" x14ac:dyDescent="0.25">
      <c r="A649" s="198"/>
      <c r="B649" s="198"/>
      <c r="C649" s="20"/>
      <c r="D649" s="106"/>
      <c r="E649" s="106"/>
      <c r="F649" s="106"/>
      <c r="G649" s="106"/>
      <c r="H649" s="106"/>
      <c r="I649" s="198"/>
      <c r="J649" s="117" t="s">
        <v>804</v>
      </c>
      <c r="K649" s="106">
        <f t="shared" si="45"/>
        <v>1</v>
      </c>
      <c r="L649" s="106"/>
      <c r="M649" s="106">
        <v>1</v>
      </c>
      <c r="N649" s="106"/>
    </row>
    <row r="650" spans="1:14" ht="19.5" customHeight="1" x14ac:dyDescent="0.25">
      <c r="A650" s="198"/>
      <c r="B650" s="198"/>
      <c r="C650" s="20"/>
      <c r="D650" s="106"/>
      <c r="E650" s="106"/>
      <c r="F650" s="106"/>
      <c r="G650" s="106"/>
      <c r="H650" s="106"/>
      <c r="I650" s="198" t="s">
        <v>805</v>
      </c>
      <c r="J650" s="117" t="s">
        <v>806</v>
      </c>
      <c r="K650" s="106">
        <f t="shared" si="45"/>
        <v>1</v>
      </c>
      <c r="L650" s="106"/>
      <c r="M650" s="106">
        <v>1</v>
      </c>
      <c r="N650" s="106"/>
    </row>
    <row r="651" spans="1:14" ht="19.5" customHeight="1" x14ac:dyDescent="0.25">
      <c r="A651" s="198"/>
      <c r="B651" s="198"/>
      <c r="C651" s="20"/>
      <c r="D651" s="106"/>
      <c r="E651" s="106"/>
      <c r="F651" s="106"/>
      <c r="G651" s="106"/>
      <c r="H651" s="106"/>
      <c r="I651" s="198"/>
      <c r="J651" s="117" t="s">
        <v>807</v>
      </c>
      <c r="K651" s="106">
        <f t="shared" si="45"/>
        <v>1</v>
      </c>
      <c r="L651" s="106"/>
      <c r="M651" s="106">
        <v>1</v>
      </c>
      <c r="N651" s="106"/>
    </row>
    <row r="652" spans="1:14" ht="19.5" customHeight="1" x14ac:dyDescent="0.25">
      <c r="A652" s="198"/>
      <c r="B652" s="198"/>
      <c r="C652" s="20"/>
      <c r="D652" s="106"/>
      <c r="E652" s="106"/>
      <c r="F652" s="106"/>
      <c r="G652" s="106"/>
      <c r="H652" s="106"/>
      <c r="I652" s="106" t="s">
        <v>808</v>
      </c>
      <c r="J652" s="117" t="s">
        <v>809</v>
      </c>
      <c r="K652" s="106">
        <f t="shared" si="45"/>
        <v>1</v>
      </c>
      <c r="L652" s="106"/>
      <c r="M652" s="106">
        <v>1</v>
      </c>
      <c r="N652" s="106"/>
    </row>
    <row r="653" spans="1:14" ht="19.5" customHeight="1" x14ac:dyDescent="0.25">
      <c r="A653" s="187" t="s">
        <v>639</v>
      </c>
      <c r="B653" s="187"/>
      <c r="C653" s="116">
        <v>2</v>
      </c>
      <c r="D653" s="116">
        <v>3</v>
      </c>
      <c r="E653" s="116">
        <f>SUM(E644:E652)</f>
        <v>3</v>
      </c>
      <c r="F653" s="116"/>
      <c r="G653" s="116">
        <f>SUM(G644:G652)</f>
        <v>3</v>
      </c>
      <c r="H653" s="116"/>
      <c r="I653" s="116">
        <v>6</v>
      </c>
      <c r="J653" s="116">
        <v>9</v>
      </c>
      <c r="K653" s="116">
        <f>SUM(K644:K652)</f>
        <v>9</v>
      </c>
      <c r="L653" s="116"/>
      <c r="M653" s="116">
        <f>SUM(M644:M652)</f>
        <v>9</v>
      </c>
      <c r="N653" s="106"/>
    </row>
    <row r="654" spans="1:14" ht="19.5" customHeight="1" x14ac:dyDescent="0.25">
      <c r="A654" s="106">
        <v>9</v>
      </c>
      <c r="B654" s="106" t="s">
        <v>580</v>
      </c>
      <c r="C654" s="116"/>
      <c r="D654" s="120"/>
      <c r="E654" s="116"/>
      <c r="F654" s="116"/>
      <c r="G654" s="116"/>
      <c r="H654" s="116"/>
      <c r="I654" s="106" t="s">
        <v>810</v>
      </c>
      <c r="J654" s="117" t="s">
        <v>811</v>
      </c>
      <c r="K654" s="106">
        <f>+M654+L654</f>
        <v>1</v>
      </c>
      <c r="L654" s="106"/>
      <c r="M654" s="106">
        <v>1</v>
      </c>
      <c r="N654" s="106"/>
    </row>
    <row r="655" spans="1:14" ht="19.5" customHeight="1" x14ac:dyDescent="0.25">
      <c r="A655" s="187" t="s">
        <v>639</v>
      </c>
      <c r="B655" s="187"/>
      <c r="C655" s="116"/>
      <c r="D655" s="116"/>
      <c r="E655" s="116"/>
      <c r="F655" s="116"/>
      <c r="G655" s="116"/>
      <c r="H655" s="116"/>
      <c r="I655" s="116">
        <v>1</v>
      </c>
      <c r="J655" s="116">
        <v>1</v>
      </c>
      <c r="K655" s="116">
        <f>SUM(K654:K654)</f>
        <v>1</v>
      </c>
      <c r="L655" s="116"/>
      <c r="M655" s="116">
        <f>SUM(M654:M654)</f>
        <v>1</v>
      </c>
      <c r="N655" s="106"/>
    </row>
    <row r="656" spans="1:14" ht="19.5" customHeight="1" x14ac:dyDescent="0.25">
      <c r="A656" s="106">
        <v>10</v>
      </c>
      <c r="B656" s="106" t="s">
        <v>812</v>
      </c>
      <c r="C656" s="106"/>
      <c r="D656" s="20"/>
      <c r="E656" s="106"/>
      <c r="F656" s="106"/>
      <c r="G656" s="106"/>
      <c r="H656" s="106"/>
      <c r="I656" s="106" t="s">
        <v>813</v>
      </c>
      <c r="J656" s="117" t="s">
        <v>814</v>
      </c>
      <c r="K656" s="106">
        <f>+M656+L656</f>
        <v>1</v>
      </c>
      <c r="L656" s="106"/>
      <c r="M656" s="106">
        <v>1</v>
      </c>
      <c r="N656" s="106"/>
    </row>
    <row r="657" spans="1:14" ht="19.5" customHeight="1" x14ac:dyDescent="0.25">
      <c r="A657" s="187" t="s">
        <v>639</v>
      </c>
      <c r="B657" s="187"/>
      <c r="C657" s="116"/>
      <c r="D657" s="116"/>
      <c r="E657" s="116"/>
      <c r="F657" s="116"/>
      <c r="G657" s="116"/>
      <c r="H657" s="116"/>
      <c r="I657" s="116">
        <v>1</v>
      </c>
      <c r="J657" s="116">
        <v>1</v>
      </c>
      <c r="K657" s="116">
        <f>+K656</f>
        <v>1</v>
      </c>
      <c r="L657" s="116"/>
      <c r="M657" s="116">
        <f>+M656</f>
        <v>1</v>
      </c>
      <c r="N657" s="106"/>
    </row>
    <row r="658" spans="1:14" ht="19.5" customHeight="1" x14ac:dyDescent="0.25">
      <c r="A658" s="187" t="s">
        <v>815</v>
      </c>
      <c r="B658" s="187"/>
      <c r="C658" s="116">
        <f t="shared" ref="C658:M658" si="46">+C564+C566+C578+C603+C613+C639+C643+C653+C655+C657</f>
        <v>52</v>
      </c>
      <c r="D658" s="116">
        <f t="shared" si="46"/>
        <v>81</v>
      </c>
      <c r="E658" s="116">
        <f t="shared" si="46"/>
        <v>81</v>
      </c>
      <c r="F658" s="116">
        <f t="shared" si="46"/>
        <v>0</v>
      </c>
      <c r="G658" s="116">
        <f t="shared" si="46"/>
        <v>81</v>
      </c>
      <c r="H658" s="116"/>
      <c r="I658" s="116">
        <f t="shared" si="46"/>
        <v>54</v>
      </c>
      <c r="J658" s="116">
        <f t="shared" si="46"/>
        <v>70</v>
      </c>
      <c r="K658" s="116">
        <f t="shared" si="46"/>
        <v>70</v>
      </c>
      <c r="L658" s="116">
        <f t="shared" si="46"/>
        <v>0</v>
      </c>
      <c r="M658" s="116">
        <f t="shared" si="46"/>
        <v>70</v>
      </c>
      <c r="N658" s="106"/>
    </row>
    <row r="660" spans="1:14" ht="20.25" x14ac:dyDescent="0.25">
      <c r="A660" s="165" t="s">
        <v>2175</v>
      </c>
      <c r="B660" s="165"/>
      <c r="C660" s="165"/>
      <c r="D660" s="165"/>
      <c r="E660" s="165"/>
      <c r="F660" s="165"/>
      <c r="G660" s="165"/>
      <c r="H660" s="165"/>
      <c r="I660" s="165"/>
      <c r="J660" s="165"/>
      <c r="K660" s="165"/>
      <c r="L660" s="165"/>
      <c r="M660" s="165"/>
      <c r="N660" s="165"/>
    </row>
    <row r="661" spans="1:14" ht="19.5" customHeight="1" x14ac:dyDescent="0.25">
      <c r="A661" s="209" t="s">
        <v>0</v>
      </c>
      <c r="B661" s="209" t="s">
        <v>1</v>
      </c>
      <c r="C661" s="187" t="s">
        <v>2167</v>
      </c>
      <c r="D661" s="187"/>
      <c r="E661" s="187"/>
      <c r="F661" s="187"/>
      <c r="G661" s="187"/>
      <c r="H661" s="187"/>
      <c r="I661" s="187" t="s">
        <v>47</v>
      </c>
      <c r="J661" s="187"/>
      <c r="K661" s="187"/>
      <c r="L661" s="187"/>
      <c r="M661" s="187"/>
      <c r="N661" s="187"/>
    </row>
    <row r="662" spans="1:14" ht="24.75" customHeight="1" x14ac:dyDescent="0.25">
      <c r="A662" s="214"/>
      <c r="B662" s="214"/>
      <c r="C662" s="187" t="s">
        <v>48</v>
      </c>
      <c r="D662" s="187" t="s">
        <v>2168</v>
      </c>
      <c r="E662" s="209" t="s">
        <v>2</v>
      </c>
      <c r="F662" s="202" t="s">
        <v>27</v>
      </c>
      <c r="G662" s="203"/>
      <c r="H662" s="204"/>
      <c r="I662" s="187" t="s">
        <v>48</v>
      </c>
      <c r="J662" s="187" t="s">
        <v>2168</v>
      </c>
      <c r="K662" s="187" t="s">
        <v>2</v>
      </c>
      <c r="L662" s="187" t="s">
        <v>27</v>
      </c>
      <c r="M662" s="187"/>
      <c r="N662" s="187"/>
    </row>
    <row r="663" spans="1:14" ht="80.25" customHeight="1" x14ac:dyDescent="0.25">
      <c r="A663" s="210"/>
      <c r="B663" s="210"/>
      <c r="C663" s="187"/>
      <c r="D663" s="187"/>
      <c r="E663" s="214"/>
      <c r="F663" s="114" t="s">
        <v>826</v>
      </c>
      <c r="G663" s="114" t="s">
        <v>827</v>
      </c>
      <c r="H663" s="46" t="s">
        <v>1727</v>
      </c>
      <c r="I663" s="187"/>
      <c r="J663" s="187"/>
      <c r="K663" s="187"/>
      <c r="L663" s="116" t="s">
        <v>826</v>
      </c>
      <c r="M663" s="116" t="s">
        <v>827</v>
      </c>
      <c r="N663" s="120" t="s">
        <v>1727</v>
      </c>
    </row>
    <row r="664" spans="1:14" ht="19.5" customHeight="1" x14ac:dyDescent="0.25">
      <c r="A664" s="188">
        <v>1</v>
      </c>
      <c r="B664" s="188" t="s">
        <v>1000</v>
      </c>
      <c r="C664" s="20"/>
      <c r="D664" s="117"/>
      <c r="E664" s="106"/>
      <c r="F664" s="106"/>
      <c r="G664" s="106"/>
      <c r="H664" s="107"/>
      <c r="I664" s="224" t="s">
        <v>744</v>
      </c>
      <c r="J664" s="128" t="s">
        <v>1007</v>
      </c>
      <c r="K664" s="108">
        <f>+L664+M664</f>
        <v>1</v>
      </c>
      <c r="L664" s="108"/>
      <c r="M664" s="108">
        <v>1</v>
      </c>
      <c r="N664" s="108"/>
    </row>
    <row r="665" spans="1:14" ht="19.5" customHeight="1" x14ac:dyDescent="0.25">
      <c r="A665" s="199"/>
      <c r="B665" s="199"/>
      <c r="C665" s="20"/>
      <c r="D665" s="117"/>
      <c r="E665" s="106"/>
      <c r="F665" s="106"/>
      <c r="G665" s="106"/>
      <c r="H665" s="111"/>
      <c r="I665" s="224"/>
      <c r="J665" s="117" t="s">
        <v>1008</v>
      </c>
      <c r="K665" s="106">
        <f t="shared" ref="K665:K729" si="47">+L665+M665</f>
        <v>1</v>
      </c>
      <c r="L665" s="106"/>
      <c r="M665" s="106">
        <v>1</v>
      </c>
      <c r="N665" s="106"/>
    </row>
    <row r="666" spans="1:14" ht="19.5" customHeight="1" x14ac:dyDescent="0.25">
      <c r="A666" s="199"/>
      <c r="B666" s="199"/>
      <c r="C666" s="20"/>
      <c r="D666" s="117"/>
      <c r="E666" s="106"/>
      <c r="F666" s="106"/>
      <c r="G666" s="106"/>
      <c r="H666" s="108"/>
      <c r="I666" s="225"/>
      <c r="J666" s="117" t="s">
        <v>1009</v>
      </c>
      <c r="K666" s="106">
        <f t="shared" si="47"/>
        <v>1</v>
      </c>
      <c r="L666" s="106"/>
      <c r="M666" s="106">
        <v>1</v>
      </c>
      <c r="N666" s="106"/>
    </row>
    <row r="667" spans="1:14" ht="19.5" customHeight="1" x14ac:dyDescent="0.25">
      <c r="A667" s="199"/>
      <c r="B667" s="199"/>
      <c r="C667" s="20"/>
      <c r="D667" s="117"/>
      <c r="E667" s="106"/>
      <c r="F667" s="106"/>
      <c r="G667" s="106"/>
      <c r="H667" s="107"/>
      <c r="I667" s="226" t="s">
        <v>1010</v>
      </c>
      <c r="J667" s="117" t="s">
        <v>1011</v>
      </c>
      <c r="K667" s="106">
        <f t="shared" si="47"/>
        <v>1</v>
      </c>
      <c r="L667" s="106"/>
      <c r="M667" s="106">
        <v>1</v>
      </c>
      <c r="N667" s="106"/>
    </row>
    <row r="668" spans="1:14" ht="19.5" customHeight="1" x14ac:dyDescent="0.25">
      <c r="A668" s="199"/>
      <c r="B668" s="199"/>
      <c r="C668" s="20"/>
      <c r="D668" s="117"/>
      <c r="E668" s="106"/>
      <c r="F668" s="106"/>
      <c r="G668" s="106"/>
      <c r="H668" s="108"/>
      <c r="I668" s="225"/>
      <c r="J668" s="117" t="s">
        <v>686</v>
      </c>
      <c r="K668" s="106">
        <f t="shared" si="47"/>
        <v>1</v>
      </c>
      <c r="L668" s="106"/>
      <c r="M668" s="106">
        <v>1</v>
      </c>
      <c r="N668" s="106"/>
    </row>
    <row r="669" spans="1:14" ht="19.5" customHeight="1" x14ac:dyDescent="0.25">
      <c r="A669" s="199"/>
      <c r="B669" s="199"/>
      <c r="C669" s="106"/>
      <c r="D669" s="117"/>
      <c r="E669" s="106"/>
      <c r="F669" s="106"/>
      <c r="G669" s="106"/>
      <c r="H669" s="106"/>
      <c r="I669" s="117" t="s">
        <v>1012</v>
      </c>
      <c r="J669" s="117" t="s">
        <v>1013</v>
      </c>
      <c r="K669" s="106">
        <f t="shared" si="47"/>
        <v>1</v>
      </c>
      <c r="L669" s="106"/>
      <c r="M669" s="106">
        <v>1</v>
      </c>
      <c r="N669" s="106"/>
    </row>
    <row r="670" spans="1:14" ht="19.5" customHeight="1" x14ac:dyDescent="0.25">
      <c r="A670" s="199"/>
      <c r="B670" s="199"/>
      <c r="C670" s="106"/>
      <c r="D670" s="117"/>
      <c r="E670" s="106"/>
      <c r="F670" s="106"/>
      <c r="G670" s="106"/>
      <c r="H670" s="106"/>
      <c r="I670" s="20" t="s">
        <v>1014</v>
      </c>
      <c r="J670" s="40" t="s">
        <v>1015</v>
      </c>
      <c r="K670" s="106">
        <f t="shared" si="47"/>
        <v>1</v>
      </c>
      <c r="L670" s="106"/>
      <c r="M670" s="106">
        <v>1</v>
      </c>
      <c r="N670" s="106"/>
    </row>
    <row r="671" spans="1:14" ht="19.5" customHeight="1" x14ac:dyDescent="0.25">
      <c r="A671" s="199"/>
      <c r="B671" s="199"/>
      <c r="C671" s="106"/>
      <c r="D671" s="117"/>
      <c r="E671" s="106"/>
      <c r="F671" s="106"/>
      <c r="G671" s="106"/>
      <c r="H671" s="106"/>
      <c r="I671" s="20" t="s">
        <v>1016</v>
      </c>
      <c r="J671" s="117" t="s">
        <v>1017</v>
      </c>
      <c r="K671" s="106">
        <f t="shared" si="47"/>
        <v>1</v>
      </c>
      <c r="L671" s="106"/>
      <c r="M671" s="106">
        <v>1</v>
      </c>
      <c r="N671" s="106"/>
    </row>
    <row r="672" spans="1:14" ht="19.5" customHeight="1" x14ac:dyDescent="0.25">
      <c r="A672" s="199"/>
      <c r="B672" s="199"/>
      <c r="C672" s="20" t="s">
        <v>1018</v>
      </c>
      <c r="D672" s="117" t="s">
        <v>1019</v>
      </c>
      <c r="E672" s="106">
        <f>+F672+G672</f>
        <v>1</v>
      </c>
      <c r="F672" s="106"/>
      <c r="G672" s="106">
        <v>1</v>
      </c>
      <c r="H672" s="106"/>
      <c r="I672" s="20"/>
      <c r="J672" s="117"/>
      <c r="K672" s="106">
        <f t="shared" si="47"/>
        <v>0</v>
      </c>
      <c r="L672" s="106"/>
      <c r="M672" s="106"/>
      <c r="N672" s="106"/>
    </row>
    <row r="673" spans="1:14" ht="19.5" customHeight="1" x14ac:dyDescent="0.25">
      <c r="A673" s="199"/>
      <c r="B673" s="199"/>
      <c r="C673" s="20"/>
      <c r="D673" s="117"/>
      <c r="E673" s="106"/>
      <c r="F673" s="106"/>
      <c r="G673" s="106"/>
      <c r="H673" s="106"/>
      <c r="I673" s="20" t="s">
        <v>1018</v>
      </c>
      <c r="J673" s="117" t="s">
        <v>1020</v>
      </c>
      <c r="K673" s="106">
        <f t="shared" si="47"/>
        <v>1</v>
      </c>
      <c r="L673" s="106"/>
      <c r="M673" s="106">
        <v>1</v>
      </c>
      <c r="N673" s="106"/>
    </row>
    <row r="674" spans="1:14" ht="19.5" customHeight="1" x14ac:dyDescent="0.25">
      <c r="A674" s="199"/>
      <c r="B674" s="199"/>
      <c r="C674" s="20"/>
      <c r="D674" s="117"/>
      <c r="E674" s="106"/>
      <c r="F674" s="106"/>
      <c r="G674" s="106"/>
      <c r="H674" s="106"/>
      <c r="I674" s="20" t="s">
        <v>1018</v>
      </c>
      <c r="J674" s="117" t="s">
        <v>1021</v>
      </c>
      <c r="K674" s="106">
        <f t="shared" si="47"/>
        <v>1</v>
      </c>
      <c r="L674" s="106"/>
      <c r="M674" s="106">
        <v>1</v>
      </c>
      <c r="N674" s="106"/>
    </row>
    <row r="675" spans="1:14" ht="19.5" customHeight="1" x14ac:dyDescent="0.25">
      <c r="A675" s="199"/>
      <c r="B675" s="199"/>
      <c r="C675" s="20"/>
      <c r="D675" s="117"/>
      <c r="E675" s="106"/>
      <c r="F675" s="106"/>
      <c r="G675" s="106"/>
      <c r="H675" s="106"/>
      <c r="I675" s="20" t="s">
        <v>1018</v>
      </c>
      <c r="J675" s="117" t="s">
        <v>1022</v>
      </c>
      <c r="K675" s="106">
        <f t="shared" si="47"/>
        <v>1</v>
      </c>
      <c r="L675" s="106"/>
      <c r="M675" s="106">
        <v>1</v>
      </c>
      <c r="N675" s="106"/>
    </row>
    <row r="676" spans="1:14" ht="19.5" customHeight="1" x14ac:dyDescent="0.25">
      <c r="A676" s="199"/>
      <c r="B676" s="199"/>
      <c r="C676" s="20" t="s">
        <v>1018</v>
      </c>
      <c r="D676" s="117" t="s">
        <v>1023</v>
      </c>
      <c r="E676" s="106">
        <f>+F676+G676</f>
        <v>1</v>
      </c>
      <c r="F676" s="106"/>
      <c r="G676" s="106">
        <v>1</v>
      </c>
      <c r="H676" s="106"/>
      <c r="I676" s="20"/>
      <c r="J676" s="117"/>
      <c r="K676" s="106">
        <f t="shared" si="47"/>
        <v>0</v>
      </c>
      <c r="L676" s="106"/>
      <c r="M676" s="106"/>
      <c r="N676" s="106"/>
    </row>
    <row r="677" spans="1:14" ht="19.5" customHeight="1" x14ac:dyDescent="0.25">
      <c r="A677" s="199"/>
      <c r="B677" s="199"/>
      <c r="C677" s="20"/>
      <c r="D677" s="117"/>
      <c r="E677" s="106"/>
      <c r="F677" s="106"/>
      <c r="G677" s="106"/>
      <c r="H677" s="106"/>
      <c r="I677" s="20" t="s">
        <v>1018</v>
      </c>
      <c r="J677" s="117" t="s">
        <v>1024</v>
      </c>
      <c r="K677" s="106">
        <f t="shared" si="47"/>
        <v>1</v>
      </c>
      <c r="L677" s="106"/>
      <c r="M677" s="106">
        <v>1</v>
      </c>
      <c r="N677" s="106"/>
    </row>
    <row r="678" spans="1:14" ht="19.5" customHeight="1" x14ac:dyDescent="0.25">
      <c r="A678" s="199"/>
      <c r="B678" s="199"/>
      <c r="C678" s="20"/>
      <c r="D678" s="117"/>
      <c r="E678" s="106"/>
      <c r="F678" s="106"/>
      <c r="G678" s="106"/>
      <c r="H678" s="107"/>
      <c r="I678" s="227" t="s">
        <v>1025</v>
      </c>
      <c r="J678" s="117" t="s">
        <v>1026</v>
      </c>
      <c r="K678" s="106">
        <f t="shared" si="47"/>
        <v>1</v>
      </c>
      <c r="L678" s="106"/>
      <c r="M678" s="106">
        <v>1</v>
      </c>
      <c r="N678" s="106"/>
    </row>
    <row r="679" spans="1:14" ht="19.5" customHeight="1" x14ac:dyDescent="0.25">
      <c r="A679" s="199"/>
      <c r="B679" s="199"/>
      <c r="C679" s="20"/>
      <c r="D679" s="117"/>
      <c r="E679" s="106"/>
      <c r="F679" s="106"/>
      <c r="G679" s="106"/>
      <c r="H679" s="111"/>
      <c r="I679" s="228"/>
      <c r="J679" s="117" t="s">
        <v>1027</v>
      </c>
      <c r="K679" s="106">
        <f t="shared" si="47"/>
        <v>1</v>
      </c>
      <c r="L679" s="106"/>
      <c r="M679" s="106">
        <v>1</v>
      </c>
      <c r="N679" s="106"/>
    </row>
    <row r="680" spans="1:14" ht="19.5" customHeight="1" x14ac:dyDescent="0.25">
      <c r="A680" s="199"/>
      <c r="B680" s="199"/>
      <c r="C680" s="20"/>
      <c r="D680" s="117"/>
      <c r="E680" s="106"/>
      <c r="F680" s="106"/>
      <c r="G680" s="106"/>
      <c r="H680" s="108"/>
      <c r="I680" s="229"/>
      <c r="J680" s="117" t="s">
        <v>1028</v>
      </c>
      <c r="K680" s="106">
        <f t="shared" si="47"/>
        <v>1</v>
      </c>
      <c r="L680" s="106"/>
      <c r="M680" s="106">
        <v>1</v>
      </c>
      <c r="N680" s="106"/>
    </row>
    <row r="681" spans="1:14" ht="19.5" customHeight="1" x14ac:dyDescent="0.25">
      <c r="A681" s="199"/>
      <c r="B681" s="199"/>
      <c r="C681" s="106"/>
      <c r="D681" s="117"/>
      <c r="E681" s="106"/>
      <c r="F681" s="106"/>
      <c r="G681" s="106"/>
      <c r="H681" s="108"/>
      <c r="I681" s="131" t="s">
        <v>1029</v>
      </c>
      <c r="J681" s="117" t="s">
        <v>1030</v>
      </c>
      <c r="K681" s="106">
        <f t="shared" si="47"/>
        <v>1</v>
      </c>
      <c r="L681" s="106"/>
      <c r="M681" s="106">
        <v>1</v>
      </c>
      <c r="N681" s="106"/>
    </row>
    <row r="682" spans="1:14" ht="19.5" customHeight="1" x14ac:dyDescent="0.25">
      <c r="A682" s="199"/>
      <c r="B682" s="199"/>
      <c r="C682" s="106"/>
      <c r="D682" s="117"/>
      <c r="E682" s="106"/>
      <c r="F682" s="106"/>
      <c r="G682" s="106"/>
      <c r="H682" s="108"/>
      <c r="I682" s="131" t="s">
        <v>1031</v>
      </c>
      <c r="J682" s="117" t="s">
        <v>1032</v>
      </c>
      <c r="K682" s="106">
        <f t="shared" si="47"/>
        <v>1</v>
      </c>
      <c r="L682" s="106"/>
      <c r="M682" s="106">
        <v>1</v>
      </c>
      <c r="N682" s="106"/>
    </row>
    <row r="683" spans="1:14" ht="19.5" customHeight="1" x14ac:dyDescent="0.25">
      <c r="A683" s="199"/>
      <c r="B683" s="199"/>
      <c r="C683" s="106"/>
      <c r="D683" s="117"/>
      <c r="E683" s="106"/>
      <c r="F683" s="106"/>
      <c r="G683" s="106"/>
      <c r="H683" s="106"/>
      <c r="I683" s="117" t="s">
        <v>1033</v>
      </c>
      <c r="J683" s="117" t="s">
        <v>1034</v>
      </c>
      <c r="K683" s="106">
        <f t="shared" si="47"/>
        <v>1</v>
      </c>
      <c r="L683" s="106"/>
      <c r="M683" s="106">
        <v>1</v>
      </c>
      <c r="N683" s="106"/>
    </row>
    <row r="684" spans="1:14" ht="19.5" customHeight="1" x14ac:dyDescent="0.25">
      <c r="A684" s="199"/>
      <c r="B684" s="199"/>
      <c r="C684" s="20"/>
      <c r="D684" s="117"/>
      <c r="E684" s="106"/>
      <c r="F684" s="106"/>
      <c r="G684" s="106"/>
      <c r="H684" s="106"/>
      <c r="I684" s="20" t="s">
        <v>771</v>
      </c>
      <c r="J684" s="117" t="s">
        <v>1035</v>
      </c>
      <c r="K684" s="106">
        <f t="shared" si="47"/>
        <v>1</v>
      </c>
      <c r="L684" s="106"/>
      <c r="M684" s="106">
        <v>1</v>
      </c>
      <c r="N684" s="106"/>
    </row>
    <row r="685" spans="1:14" ht="19.5" customHeight="1" x14ac:dyDescent="0.25">
      <c r="A685" s="199"/>
      <c r="B685" s="189"/>
      <c r="C685" s="20"/>
      <c r="D685" s="117"/>
      <c r="E685" s="106"/>
      <c r="F685" s="106"/>
      <c r="G685" s="106"/>
      <c r="H685" s="106"/>
      <c r="I685" s="20" t="s">
        <v>771</v>
      </c>
      <c r="J685" s="47" t="s">
        <v>1036</v>
      </c>
      <c r="K685" s="106">
        <f t="shared" si="47"/>
        <v>1</v>
      </c>
      <c r="L685" s="106"/>
      <c r="M685" s="106">
        <v>1</v>
      </c>
      <c r="N685" s="106"/>
    </row>
    <row r="686" spans="1:14" ht="19.5" customHeight="1" x14ac:dyDescent="0.25">
      <c r="A686" s="199">
        <v>1</v>
      </c>
      <c r="B686" s="188" t="s">
        <v>1000</v>
      </c>
      <c r="C686" s="20"/>
      <c r="D686" s="117"/>
      <c r="E686" s="106"/>
      <c r="F686" s="106"/>
      <c r="G686" s="106"/>
      <c r="H686" s="106"/>
      <c r="I686" s="20" t="s">
        <v>771</v>
      </c>
      <c r="J686" s="117" t="s">
        <v>1037</v>
      </c>
      <c r="K686" s="106">
        <f t="shared" si="47"/>
        <v>1</v>
      </c>
      <c r="L686" s="106"/>
      <c r="M686" s="106">
        <v>1</v>
      </c>
      <c r="N686" s="106"/>
    </row>
    <row r="687" spans="1:14" ht="19.5" customHeight="1" x14ac:dyDescent="0.25">
      <c r="A687" s="199"/>
      <c r="B687" s="199"/>
      <c r="C687" s="20"/>
      <c r="D687" s="117"/>
      <c r="E687" s="106"/>
      <c r="F687" s="106"/>
      <c r="G687" s="106"/>
      <c r="H687" s="106"/>
      <c r="I687" s="20" t="s">
        <v>771</v>
      </c>
      <c r="J687" s="117" t="s">
        <v>1038</v>
      </c>
      <c r="K687" s="106">
        <f t="shared" si="47"/>
        <v>1</v>
      </c>
      <c r="L687" s="106"/>
      <c r="M687" s="106">
        <v>1</v>
      </c>
      <c r="N687" s="106"/>
    </row>
    <row r="688" spans="1:14" ht="19.5" customHeight="1" x14ac:dyDescent="0.25">
      <c r="A688" s="199"/>
      <c r="B688" s="199"/>
      <c r="C688" s="188" t="s">
        <v>680</v>
      </c>
      <c r="D688" s="117" t="s">
        <v>1039</v>
      </c>
      <c r="E688" s="106">
        <f>+F688+G688</f>
        <v>1</v>
      </c>
      <c r="F688" s="106"/>
      <c r="G688" s="106">
        <v>1</v>
      </c>
      <c r="H688" s="106"/>
      <c r="I688" s="117"/>
      <c r="J688" s="106"/>
      <c r="K688" s="106">
        <f t="shared" si="47"/>
        <v>0</v>
      </c>
      <c r="L688" s="106"/>
      <c r="M688" s="106"/>
      <c r="N688" s="106"/>
    </row>
    <row r="689" spans="1:14" ht="19.5" customHeight="1" x14ac:dyDescent="0.25">
      <c r="A689" s="199"/>
      <c r="B689" s="199"/>
      <c r="C689" s="199"/>
      <c r="D689" s="117" t="s">
        <v>1040</v>
      </c>
      <c r="E689" s="106">
        <f>+F689+G689</f>
        <v>1</v>
      </c>
      <c r="F689" s="106"/>
      <c r="G689" s="106">
        <v>1</v>
      </c>
      <c r="H689" s="106"/>
      <c r="I689" s="117"/>
      <c r="J689" s="106"/>
      <c r="K689" s="106">
        <f t="shared" si="47"/>
        <v>0</v>
      </c>
      <c r="L689" s="106"/>
      <c r="M689" s="106"/>
      <c r="N689" s="106"/>
    </row>
    <row r="690" spans="1:14" ht="19.5" customHeight="1" x14ac:dyDescent="0.25">
      <c r="A690" s="199"/>
      <c r="B690" s="199"/>
      <c r="C690" s="189"/>
      <c r="D690" s="117" t="s">
        <v>1041</v>
      </c>
      <c r="E690" s="106">
        <f>+F690+G690</f>
        <v>1</v>
      </c>
      <c r="F690" s="106"/>
      <c r="G690" s="106">
        <v>1</v>
      </c>
      <c r="H690" s="106"/>
      <c r="I690" s="117"/>
      <c r="J690" s="106"/>
      <c r="K690" s="106">
        <f t="shared" si="47"/>
        <v>0</v>
      </c>
      <c r="L690" s="106"/>
      <c r="M690" s="106"/>
      <c r="N690" s="106"/>
    </row>
    <row r="691" spans="1:14" ht="19.5" customHeight="1" x14ac:dyDescent="0.25">
      <c r="A691" s="199"/>
      <c r="B691" s="199"/>
      <c r="C691" s="106" t="s">
        <v>1042</v>
      </c>
      <c r="D691" s="117" t="s">
        <v>1043</v>
      </c>
      <c r="E691" s="106">
        <f>+F691+G691</f>
        <v>1</v>
      </c>
      <c r="F691" s="106"/>
      <c r="G691" s="106">
        <v>1</v>
      </c>
      <c r="H691" s="106"/>
      <c r="I691" s="117"/>
      <c r="J691" s="106"/>
      <c r="K691" s="106">
        <f t="shared" si="47"/>
        <v>0</v>
      </c>
      <c r="L691" s="106"/>
      <c r="M691" s="106"/>
      <c r="N691" s="106"/>
    </row>
    <row r="692" spans="1:14" ht="19.5" customHeight="1" x14ac:dyDescent="0.25">
      <c r="A692" s="199"/>
      <c r="B692" s="199"/>
      <c r="C692" s="20"/>
      <c r="D692" s="117"/>
      <c r="E692" s="106"/>
      <c r="F692" s="106"/>
      <c r="G692" s="106"/>
      <c r="H692" s="106"/>
      <c r="I692" s="117" t="s">
        <v>805</v>
      </c>
      <c r="J692" s="117" t="s">
        <v>1044</v>
      </c>
      <c r="K692" s="106">
        <f t="shared" si="47"/>
        <v>1</v>
      </c>
      <c r="L692" s="106"/>
      <c r="M692" s="106">
        <v>1</v>
      </c>
      <c r="N692" s="106"/>
    </row>
    <row r="693" spans="1:14" ht="19.5" customHeight="1" x14ac:dyDescent="0.25">
      <c r="A693" s="199"/>
      <c r="B693" s="199"/>
      <c r="C693" s="20"/>
      <c r="D693" s="117"/>
      <c r="E693" s="106"/>
      <c r="F693" s="106"/>
      <c r="G693" s="106"/>
      <c r="H693" s="106"/>
      <c r="I693" s="117" t="s">
        <v>805</v>
      </c>
      <c r="J693" s="117" t="s">
        <v>1045</v>
      </c>
      <c r="K693" s="106">
        <f t="shared" si="47"/>
        <v>1</v>
      </c>
      <c r="L693" s="106"/>
      <c r="M693" s="106">
        <v>1</v>
      </c>
      <c r="N693" s="106"/>
    </row>
    <row r="694" spans="1:14" ht="19.5" customHeight="1" x14ac:dyDescent="0.25">
      <c r="A694" s="199"/>
      <c r="B694" s="199"/>
      <c r="C694" s="20"/>
      <c r="D694" s="117"/>
      <c r="E694" s="106"/>
      <c r="F694" s="106"/>
      <c r="G694" s="106"/>
      <c r="H694" s="106"/>
      <c r="I694" s="117" t="s">
        <v>805</v>
      </c>
      <c r="J694" s="117" t="s">
        <v>1046</v>
      </c>
      <c r="K694" s="106">
        <f t="shared" si="47"/>
        <v>1</v>
      </c>
      <c r="L694" s="106"/>
      <c r="M694" s="106">
        <v>1</v>
      </c>
      <c r="N694" s="106"/>
    </row>
    <row r="695" spans="1:14" ht="19.5" customHeight="1" x14ac:dyDescent="0.25">
      <c r="A695" s="199"/>
      <c r="B695" s="199"/>
      <c r="C695" s="106" t="s">
        <v>805</v>
      </c>
      <c r="D695" s="117" t="s">
        <v>1047</v>
      </c>
      <c r="E695" s="106">
        <f t="shared" ref="E695:E700" si="48">+F695+G695</f>
        <v>1</v>
      </c>
      <c r="F695" s="106"/>
      <c r="G695" s="106">
        <v>1</v>
      </c>
      <c r="H695" s="106"/>
      <c r="I695" s="117"/>
      <c r="J695" s="117"/>
      <c r="K695" s="106">
        <f t="shared" si="47"/>
        <v>0</v>
      </c>
      <c r="L695" s="106"/>
      <c r="M695" s="106"/>
      <c r="N695" s="106"/>
    </row>
    <row r="696" spans="1:14" ht="19.5" customHeight="1" x14ac:dyDescent="0.25">
      <c r="A696" s="199"/>
      <c r="B696" s="199"/>
      <c r="C696" s="198" t="s">
        <v>700</v>
      </c>
      <c r="D696" s="117" t="s">
        <v>1048</v>
      </c>
      <c r="E696" s="106">
        <f t="shared" si="48"/>
        <v>1</v>
      </c>
      <c r="F696" s="106"/>
      <c r="G696" s="106">
        <v>1</v>
      </c>
      <c r="H696" s="106"/>
      <c r="I696" s="117"/>
      <c r="J696" s="106"/>
      <c r="K696" s="106">
        <f t="shared" si="47"/>
        <v>0</v>
      </c>
      <c r="L696" s="106"/>
      <c r="M696" s="106"/>
      <c r="N696" s="106"/>
    </row>
    <row r="697" spans="1:14" ht="19.5" customHeight="1" x14ac:dyDescent="0.25">
      <c r="A697" s="199"/>
      <c r="B697" s="199"/>
      <c r="C697" s="198"/>
      <c r="D697" s="117" t="s">
        <v>1049</v>
      </c>
      <c r="E697" s="106">
        <f t="shared" si="48"/>
        <v>1</v>
      </c>
      <c r="F697" s="106"/>
      <c r="G697" s="106">
        <v>1</v>
      </c>
      <c r="H697" s="106"/>
      <c r="I697" s="117"/>
      <c r="J697" s="106"/>
      <c r="K697" s="106">
        <f t="shared" si="47"/>
        <v>0</v>
      </c>
      <c r="L697" s="106"/>
      <c r="M697" s="106"/>
      <c r="N697" s="106"/>
    </row>
    <row r="698" spans="1:14" ht="19.5" customHeight="1" x14ac:dyDescent="0.25">
      <c r="A698" s="199"/>
      <c r="B698" s="199"/>
      <c r="C698" s="198"/>
      <c r="D698" s="117" t="s">
        <v>1050</v>
      </c>
      <c r="E698" s="106">
        <f t="shared" si="48"/>
        <v>1</v>
      </c>
      <c r="F698" s="106"/>
      <c r="G698" s="106">
        <v>1</v>
      </c>
      <c r="H698" s="106"/>
      <c r="I698" s="117"/>
      <c r="J698" s="106"/>
      <c r="K698" s="106">
        <f t="shared" si="47"/>
        <v>0</v>
      </c>
      <c r="L698" s="106"/>
      <c r="M698" s="106"/>
      <c r="N698" s="106"/>
    </row>
    <row r="699" spans="1:14" ht="19.5" customHeight="1" x14ac:dyDescent="0.25">
      <c r="A699" s="199"/>
      <c r="B699" s="199"/>
      <c r="C699" s="198"/>
      <c r="D699" s="117" t="s">
        <v>1051</v>
      </c>
      <c r="E699" s="106">
        <f t="shared" si="48"/>
        <v>1</v>
      </c>
      <c r="F699" s="106"/>
      <c r="G699" s="106">
        <v>1</v>
      </c>
      <c r="H699" s="106"/>
      <c r="I699" s="117"/>
      <c r="J699" s="106"/>
      <c r="K699" s="106">
        <f t="shared" si="47"/>
        <v>0</v>
      </c>
      <c r="L699" s="106"/>
      <c r="M699" s="106"/>
      <c r="N699" s="106"/>
    </row>
    <row r="700" spans="1:14" ht="19.5" customHeight="1" x14ac:dyDescent="0.25">
      <c r="A700" s="189"/>
      <c r="B700" s="189"/>
      <c r="C700" s="198"/>
      <c r="D700" s="117" t="s">
        <v>1052</v>
      </c>
      <c r="E700" s="106">
        <f t="shared" si="48"/>
        <v>1</v>
      </c>
      <c r="F700" s="106"/>
      <c r="G700" s="106">
        <v>1</v>
      </c>
      <c r="H700" s="106"/>
      <c r="I700" s="117"/>
      <c r="J700" s="106"/>
      <c r="K700" s="106">
        <f t="shared" si="47"/>
        <v>0</v>
      </c>
      <c r="L700" s="106"/>
      <c r="M700" s="106"/>
      <c r="N700" s="106"/>
    </row>
    <row r="701" spans="1:14" ht="19.5" customHeight="1" x14ac:dyDescent="0.25">
      <c r="A701" s="202" t="s">
        <v>639</v>
      </c>
      <c r="B701" s="204"/>
      <c r="C701" s="116">
        <v>5</v>
      </c>
      <c r="D701" s="48">
        <v>12</v>
      </c>
      <c r="E701" s="116">
        <f t="shared" ref="E701:M701" si="49">SUM(E664:E700)</f>
        <v>12</v>
      </c>
      <c r="F701" s="116">
        <f t="shared" si="49"/>
        <v>0</v>
      </c>
      <c r="G701" s="116">
        <f t="shared" si="49"/>
        <v>12</v>
      </c>
      <c r="H701" s="116"/>
      <c r="I701" s="116">
        <v>10</v>
      </c>
      <c r="J701" s="116">
        <v>25</v>
      </c>
      <c r="K701" s="116">
        <f t="shared" si="49"/>
        <v>25</v>
      </c>
      <c r="L701" s="116">
        <f t="shared" si="49"/>
        <v>0</v>
      </c>
      <c r="M701" s="116">
        <f t="shared" si="49"/>
        <v>25</v>
      </c>
      <c r="N701" s="106"/>
    </row>
    <row r="702" spans="1:14" ht="19.5" customHeight="1" x14ac:dyDescent="0.25">
      <c r="A702" s="188">
        <v>2</v>
      </c>
      <c r="B702" s="188" t="s">
        <v>1001</v>
      </c>
      <c r="C702" s="106"/>
      <c r="D702" s="117"/>
      <c r="E702" s="106"/>
      <c r="F702" s="106"/>
      <c r="G702" s="106"/>
      <c r="H702" s="106"/>
      <c r="I702" s="117" t="s">
        <v>1053</v>
      </c>
      <c r="J702" s="117" t="s">
        <v>1054</v>
      </c>
      <c r="K702" s="106">
        <f t="shared" si="47"/>
        <v>1</v>
      </c>
      <c r="L702" s="106"/>
      <c r="M702" s="106">
        <v>1</v>
      </c>
      <c r="N702" s="106"/>
    </row>
    <row r="703" spans="1:14" ht="19.5" customHeight="1" x14ac:dyDescent="0.25">
      <c r="A703" s="199"/>
      <c r="B703" s="199"/>
      <c r="C703" s="188" t="s">
        <v>1055</v>
      </c>
      <c r="D703" s="117" t="s">
        <v>1056</v>
      </c>
      <c r="E703" s="106">
        <f t="shared" ref="E703:E741" si="50">+F703+G703</f>
        <v>1</v>
      </c>
      <c r="F703" s="106"/>
      <c r="G703" s="106">
        <v>1</v>
      </c>
      <c r="H703" s="106"/>
      <c r="I703" s="117"/>
      <c r="J703" s="106"/>
      <c r="K703" s="106">
        <f t="shared" si="47"/>
        <v>0</v>
      </c>
      <c r="L703" s="106"/>
      <c r="M703" s="106"/>
      <c r="N703" s="106"/>
    </row>
    <row r="704" spans="1:14" ht="19.5" customHeight="1" x14ac:dyDescent="0.25">
      <c r="A704" s="199"/>
      <c r="B704" s="199"/>
      <c r="C704" s="199"/>
      <c r="D704" s="117" t="s">
        <v>1057</v>
      </c>
      <c r="E704" s="106">
        <f t="shared" si="50"/>
        <v>1</v>
      </c>
      <c r="F704" s="106"/>
      <c r="G704" s="106">
        <v>1</v>
      </c>
      <c r="H704" s="106"/>
      <c r="I704" s="117"/>
      <c r="J704" s="106"/>
      <c r="K704" s="106">
        <f t="shared" si="47"/>
        <v>0</v>
      </c>
      <c r="L704" s="106"/>
      <c r="M704" s="106"/>
      <c r="N704" s="106"/>
    </row>
    <row r="705" spans="1:14" ht="19.5" customHeight="1" x14ac:dyDescent="0.25">
      <c r="A705" s="199"/>
      <c r="B705" s="199"/>
      <c r="C705" s="199"/>
      <c r="D705" s="117" t="s">
        <v>1058</v>
      </c>
      <c r="E705" s="106">
        <f t="shared" si="50"/>
        <v>1</v>
      </c>
      <c r="F705" s="106"/>
      <c r="G705" s="106">
        <v>1</v>
      </c>
      <c r="H705" s="106"/>
      <c r="I705" s="117"/>
      <c r="J705" s="106"/>
      <c r="K705" s="106">
        <f t="shared" si="47"/>
        <v>0</v>
      </c>
      <c r="L705" s="106"/>
      <c r="M705" s="106"/>
      <c r="N705" s="106"/>
    </row>
    <row r="706" spans="1:14" ht="19.5" customHeight="1" x14ac:dyDescent="0.25">
      <c r="A706" s="199"/>
      <c r="B706" s="199"/>
      <c r="C706" s="189"/>
      <c r="D706" s="39" t="s">
        <v>1059</v>
      </c>
      <c r="E706" s="106">
        <f t="shared" si="50"/>
        <v>1</v>
      </c>
      <c r="F706" s="106"/>
      <c r="G706" s="106">
        <v>1</v>
      </c>
      <c r="H706" s="106"/>
      <c r="I706" s="117"/>
      <c r="J706" s="106"/>
      <c r="K706" s="106">
        <f t="shared" si="47"/>
        <v>0</v>
      </c>
      <c r="L706" s="106"/>
      <c r="M706" s="106"/>
      <c r="N706" s="106"/>
    </row>
    <row r="707" spans="1:14" ht="19.5" customHeight="1" x14ac:dyDescent="0.25">
      <c r="A707" s="199"/>
      <c r="B707" s="199"/>
      <c r="C707" s="188" t="s">
        <v>1060</v>
      </c>
      <c r="D707" s="39" t="s">
        <v>1061</v>
      </c>
      <c r="E707" s="106">
        <f t="shared" si="50"/>
        <v>1</v>
      </c>
      <c r="F707" s="106"/>
      <c r="G707" s="106">
        <v>1</v>
      </c>
      <c r="H707" s="106"/>
      <c r="I707" s="117"/>
      <c r="J707" s="106"/>
      <c r="K707" s="106">
        <f t="shared" si="47"/>
        <v>0</v>
      </c>
      <c r="L707" s="106"/>
      <c r="M707" s="106"/>
      <c r="N707" s="106"/>
    </row>
    <row r="708" spans="1:14" ht="19.5" customHeight="1" x14ac:dyDescent="0.25">
      <c r="A708" s="199"/>
      <c r="B708" s="199"/>
      <c r="C708" s="199"/>
      <c r="D708" s="39" t="s">
        <v>1062</v>
      </c>
      <c r="E708" s="106">
        <f t="shared" si="50"/>
        <v>1</v>
      </c>
      <c r="F708" s="106"/>
      <c r="G708" s="106">
        <v>1</v>
      </c>
      <c r="H708" s="106"/>
      <c r="I708" s="117"/>
      <c r="J708" s="106"/>
      <c r="K708" s="106">
        <f t="shared" si="47"/>
        <v>0</v>
      </c>
      <c r="L708" s="106"/>
      <c r="M708" s="106"/>
      <c r="N708" s="106"/>
    </row>
    <row r="709" spans="1:14" ht="19.5" customHeight="1" x14ac:dyDescent="0.25">
      <c r="A709" s="199"/>
      <c r="B709" s="199"/>
      <c r="C709" s="199"/>
      <c r="D709" s="39"/>
      <c r="E709" s="106"/>
      <c r="F709" s="106"/>
      <c r="G709" s="106"/>
      <c r="H709" s="106"/>
      <c r="I709" s="117" t="s">
        <v>1060</v>
      </c>
      <c r="J709" s="39" t="s">
        <v>1063</v>
      </c>
      <c r="K709" s="106">
        <f t="shared" si="47"/>
        <v>1</v>
      </c>
      <c r="L709" s="106"/>
      <c r="M709" s="106">
        <v>1</v>
      </c>
      <c r="N709" s="106"/>
    </row>
    <row r="710" spans="1:14" ht="19.5" customHeight="1" x14ac:dyDescent="0.25">
      <c r="A710" s="199"/>
      <c r="B710" s="199"/>
      <c r="C710" s="199"/>
      <c r="D710" s="39" t="s">
        <v>1064</v>
      </c>
      <c r="E710" s="106">
        <f t="shared" si="50"/>
        <v>1</v>
      </c>
      <c r="F710" s="106"/>
      <c r="G710" s="106">
        <v>1</v>
      </c>
      <c r="H710" s="106"/>
      <c r="I710" s="117"/>
      <c r="J710" s="106"/>
      <c r="K710" s="106">
        <f t="shared" si="47"/>
        <v>0</v>
      </c>
      <c r="L710" s="106"/>
      <c r="M710" s="106"/>
      <c r="N710" s="106"/>
    </row>
    <row r="711" spans="1:14" ht="19.5" customHeight="1" x14ac:dyDescent="0.25">
      <c r="A711" s="199"/>
      <c r="B711" s="199"/>
      <c r="C711" s="189"/>
      <c r="D711" s="39" t="s">
        <v>1065</v>
      </c>
      <c r="E711" s="106">
        <f t="shared" si="50"/>
        <v>1</v>
      </c>
      <c r="F711" s="106"/>
      <c r="G711" s="106">
        <v>1</v>
      </c>
      <c r="H711" s="106"/>
      <c r="I711" s="117"/>
      <c r="J711" s="106"/>
      <c r="K711" s="106">
        <f t="shared" si="47"/>
        <v>0</v>
      </c>
      <c r="L711" s="106"/>
      <c r="M711" s="106"/>
      <c r="N711" s="106"/>
    </row>
    <row r="712" spans="1:14" ht="19.5" customHeight="1" x14ac:dyDescent="0.25">
      <c r="A712" s="199"/>
      <c r="B712" s="199"/>
      <c r="C712" s="106" t="s">
        <v>709</v>
      </c>
      <c r="D712" s="117" t="s">
        <v>1066</v>
      </c>
      <c r="E712" s="106">
        <f t="shared" si="50"/>
        <v>1</v>
      </c>
      <c r="F712" s="106"/>
      <c r="G712" s="106">
        <v>1</v>
      </c>
      <c r="H712" s="106"/>
      <c r="I712" s="117"/>
      <c r="J712" s="106"/>
      <c r="K712" s="106">
        <f t="shared" si="47"/>
        <v>0</v>
      </c>
      <c r="L712" s="106"/>
      <c r="M712" s="106"/>
      <c r="N712" s="106"/>
    </row>
    <row r="713" spans="1:14" ht="19.5" customHeight="1" x14ac:dyDescent="0.25">
      <c r="A713" s="199"/>
      <c r="B713" s="199"/>
      <c r="C713" s="20"/>
      <c r="D713" s="117"/>
      <c r="E713" s="106"/>
      <c r="F713" s="106"/>
      <c r="G713" s="106"/>
      <c r="H713" s="106"/>
      <c r="I713" s="117" t="s">
        <v>1067</v>
      </c>
      <c r="J713" s="117" t="s">
        <v>1068</v>
      </c>
      <c r="K713" s="106">
        <f t="shared" si="47"/>
        <v>1</v>
      </c>
      <c r="L713" s="106"/>
      <c r="M713" s="106">
        <v>1</v>
      </c>
      <c r="N713" s="106"/>
    </row>
    <row r="714" spans="1:14" ht="19.5" customHeight="1" x14ac:dyDescent="0.25">
      <c r="A714" s="199"/>
      <c r="B714" s="199"/>
      <c r="C714" s="20"/>
      <c r="D714" s="117"/>
      <c r="E714" s="106"/>
      <c r="F714" s="106"/>
      <c r="G714" s="106"/>
      <c r="H714" s="106"/>
      <c r="I714" s="117" t="s">
        <v>1067</v>
      </c>
      <c r="J714" s="117" t="s">
        <v>1069</v>
      </c>
      <c r="K714" s="106">
        <f t="shared" si="47"/>
        <v>1</v>
      </c>
      <c r="L714" s="106"/>
      <c r="M714" s="106">
        <v>1</v>
      </c>
      <c r="N714" s="106"/>
    </row>
    <row r="715" spans="1:14" ht="19.5" customHeight="1" x14ac:dyDescent="0.25">
      <c r="A715" s="199"/>
      <c r="B715" s="199"/>
      <c r="C715" s="106" t="s">
        <v>1067</v>
      </c>
      <c r="D715" s="117" t="s">
        <v>1070</v>
      </c>
      <c r="E715" s="106">
        <f t="shared" si="50"/>
        <v>1</v>
      </c>
      <c r="F715" s="106"/>
      <c r="G715" s="106">
        <v>1</v>
      </c>
      <c r="H715" s="106"/>
      <c r="I715" s="117"/>
      <c r="J715" s="106"/>
      <c r="K715" s="106">
        <f t="shared" si="47"/>
        <v>0</v>
      </c>
      <c r="L715" s="106"/>
      <c r="M715" s="106"/>
      <c r="N715" s="106"/>
    </row>
    <row r="716" spans="1:14" ht="19.5" customHeight="1" x14ac:dyDescent="0.25">
      <c r="A716" s="199"/>
      <c r="B716" s="199"/>
      <c r="C716" s="106" t="s">
        <v>1071</v>
      </c>
      <c r="D716" s="117" t="s">
        <v>1072</v>
      </c>
      <c r="E716" s="106">
        <f t="shared" si="50"/>
        <v>1</v>
      </c>
      <c r="F716" s="106"/>
      <c r="G716" s="106">
        <v>1</v>
      </c>
      <c r="H716" s="106"/>
      <c r="I716" s="117"/>
      <c r="J716" s="117"/>
      <c r="K716" s="106">
        <f t="shared" si="47"/>
        <v>0</v>
      </c>
      <c r="L716" s="106"/>
      <c r="M716" s="106">
        <v>0</v>
      </c>
      <c r="N716" s="106"/>
    </row>
    <row r="717" spans="1:14" ht="19.5" customHeight="1" x14ac:dyDescent="0.25">
      <c r="A717" s="199"/>
      <c r="B717" s="199"/>
      <c r="C717" s="188" t="s">
        <v>1073</v>
      </c>
      <c r="D717" s="117" t="s">
        <v>1074</v>
      </c>
      <c r="E717" s="106">
        <f t="shared" si="50"/>
        <v>1</v>
      </c>
      <c r="F717" s="106"/>
      <c r="G717" s="106">
        <v>1</v>
      </c>
      <c r="H717" s="106"/>
      <c r="I717" s="117"/>
      <c r="J717" s="106"/>
      <c r="K717" s="106">
        <f t="shared" si="47"/>
        <v>0</v>
      </c>
      <c r="L717" s="106"/>
      <c r="M717" s="106"/>
      <c r="N717" s="106"/>
    </row>
    <row r="718" spans="1:14" ht="19.5" customHeight="1" x14ac:dyDescent="0.25">
      <c r="A718" s="199"/>
      <c r="B718" s="199"/>
      <c r="C718" s="199"/>
      <c r="D718" s="117" t="s">
        <v>1075</v>
      </c>
      <c r="E718" s="106">
        <f t="shared" si="50"/>
        <v>1</v>
      </c>
      <c r="F718" s="106"/>
      <c r="G718" s="106">
        <v>1</v>
      </c>
      <c r="H718" s="106"/>
      <c r="I718" s="117"/>
      <c r="J718" s="106"/>
      <c r="K718" s="106">
        <f t="shared" si="47"/>
        <v>0</v>
      </c>
      <c r="L718" s="106"/>
      <c r="M718" s="106"/>
      <c r="N718" s="106"/>
    </row>
    <row r="719" spans="1:14" ht="19.5" customHeight="1" x14ac:dyDescent="0.25">
      <c r="A719" s="199"/>
      <c r="B719" s="199"/>
      <c r="C719" s="189"/>
      <c r="D719" s="117" t="s">
        <v>1076</v>
      </c>
      <c r="E719" s="106">
        <f t="shared" si="50"/>
        <v>1</v>
      </c>
      <c r="F719" s="106"/>
      <c r="G719" s="106">
        <v>1</v>
      </c>
      <c r="H719" s="106"/>
      <c r="I719" s="117"/>
      <c r="J719" s="106"/>
      <c r="K719" s="106">
        <f t="shared" si="47"/>
        <v>0</v>
      </c>
      <c r="L719" s="106"/>
      <c r="M719" s="106"/>
      <c r="N719" s="106"/>
    </row>
    <row r="720" spans="1:14" ht="19.5" customHeight="1" x14ac:dyDescent="0.25">
      <c r="A720" s="199"/>
      <c r="B720" s="199"/>
      <c r="C720" s="106" t="s">
        <v>709</v>
      </c>
      <c r="D720" s="117" t="s">
        <v>1066</v>
      </c>
      <c r="E720" s="106">
        <f t="shared" ref="E720" si="51">+F720+G720</f>
        <v>1</v>
      </c>
      <c r="F720" s="106"/>
      <c r="G720" s="106">
        <v>1</v>
      </c>
      <c r="H720" s="106"/>
      <c r="I720" s="117"/>
      <c r="J720" s="106"/>
      <c r="K720" s="106"/>
      <c r="L720" s="106"/>
      <c r="M720" s="106"/>
      <c r="N720" s="106"/>
    </row>
    <row r="721" spans="1:14" ht="19.5" customHeight="1" x14ac:dyDescent="0.25">
      <c r="A721" s="199"/>
      <c r="B721" s="199"/>
      <c r="C721" s="188" t="s">
        <v>1077</v>
      </c>
      <c r="D721" s="117" t="s">
        <v>1078</v>
      </c>
      <c r="E721" s="106">
        <f t="shared" si="50"/>
        <v>1</v>
      </c>
      <c r="F721" s="106"/>
      <c r="G721" s="106">
        <v>1</v>
      </c>
      <c r="H721" s="106"/>
      <c r="I721" s="117"/>
      <c r="J721" s="106"/>
      <c r="K721" s="106">
        <f t="shared" si="47"/>
        <v>0</v>
      </c>
      <c r="L721" s="106"/>
      <c r="M721" s="106"/>
      <c r="N721" s="106"/>
    </row>
    <row r="722" spans="1:14" ht="19.5" customHeight="1" x14ac:dyDescent="0.25">
      <c r="A722" s="199"/>
      <c r="B722" s="199"/>
      <c r="C722" s="189"/>
      <c r="D722" s="117" t="s">
        <v>1079</v>
      </c>
      <c r="E722" s="106">
        <f t="shared" si="50"/>
        <v>1</v>
      </c>
      <c r="F722" s="106"/>
      <c r="G722" s="106">
        <v>1</v>
      </c>
      <c r="H722" s="106"/>
      <c r="I722" s="117"/>
      <c r="J722" s="106"/>
      <c r="K722" s="106">
        <f t="shared" si="47"/>
        <v>0</v>
      </c>
      <c r="L722" s="106"/>
      <c r="M722" s="106"/>
      <c r="N722" s="106"/>
    </row>
    <row r="723" spans="1:14" ht="19.5" customHeight="1" x14ac:dyDescent="0.25">
      <c r="A723" s="202" t="s">
        <v>639</v>
      </c>
      <c r="B723" s="204"/>
      <c r="C723" s="116">
        <v>7</v>
      </c>
      <c r="D723" s="116">
        <v>17</v>
      </c>
      <c r="E723" s="116">
        <f t="shared" si="50"/>
        <v>17</v>
      </c>
      <c r="F723" s="116">
        <f>SUM(F702:F722)</f>
        <v>0</v>
      </c>
      <c r="G723" s="116">
        <f>SUM(G702:G722)</f>
        <v>17</v>
      </c>
      <c r="H723" s="116"/>
      <c r="I723" s="116">
        <v>3</v>
      </c>
      <c r="J723" s="116">
        <v>4</v>
      </c>
      <c r="K723" s="116">
        <f>SUM(K702:K722)</f>
        <v>4</v>
      </c>
      <c r="L723" s="116">
        <f>SUM(L702:L722)</f>
        <v>0</v>
      </c>
      <c r="M723" s="116">
        <f>SUM(M702:M722)</f>
        <v>4</v>
      </c>
      <c r="N723" s="106"/>
    </row>
    <row r="724" spans="1:14" ht="19.5" customHeight="1" x14ac:dyDescent="0.25">
      <c r="A724" s="188">
        <v>3</v>
      </c>
      <c r="B724" s="188" t="s">
        <v>1002</v>
      </c>
      <c r="C724" s="106" t="s">
        <v>1080</v>
      </c>
      <c r="D724" s="117" t="s">
        <v>1081</v>
      </c>
      <c r="E724" s="106">
        <f t="shared" si="50"/>
        <v>1</v>
      </c>
      <c r="F724" s="106"/>
      <c r="G724" s="106">
        <v>1</v>
      </c>
      <c r="H724" s="106"/>
      <c r="I724" s="117"/>
      <c r="J724" s="117"/>
      <c r="K724" s="106">
        <f t="shared" si="47"/>
        <v>0</v>
      </c>
      <c r="L724" s="106"/>
      <c r="M724" s="106"/>
      <c r="N724" s="106"/>
    </row>
    <row r="725" spans="1:14" ht="19.5" customHeight="1" x14ac:dyDescent="0.25">
      <c r="A725" s="199"/>
      <c r="B725" s="199"/>
      <c r="C725" s="106" t="s">
        <v>1082</v>
      </c>
      <c r="D725" s="117" t="s">
        <v>1083</v>
      </c>
      <c r="E725" s="106">
        <f t="shared" si="50"/>
        <v>1</v>
      </c>
      <c r="F725" s="106"/>
      <c r="G725" s="106">
        <v>1</v>
      </c>
      <c r="H725" s="106"/>
      <c r="I725" s="117"/>
      <c r="J725" s="117"/>
      <c r="K725" s="106">
        <f t="shared" si="47"/>
        <v>0</v>
      </c>
      <c r="L725" s="106"/>
      <c r="M725" s="106"/>
      <c r="N725" s="106"/>
    </row>
    <row r="726" spans="1:14" ht="19.5" customHeight="1" x14ac:dyDescent="0.25">
      <c r="A726" s="199"/>
      <c r="B726" s="199"/>
      <c r="C726" s="106" t="s">
        <v>1084</v>
      </c>
      <c r="D726" s="117" t="s">
        <v>1085</v>
      </c>
      <c r="E726" s="106">
        <f t="shared" si="50"/>
        <v>1</v>
      </c>
      <c r="F726" s="106"/>
      <c r="G726" s="106">
        <v>1</v>
      </c>
      <c r="H726" s="106"/>
      <c r="I726" s="117"/>
      <c r="J726" s="117"/>
      <c r="K726" s="106">
        <f t="shared" si="47"/>
        <v>0</v>
      </c>
      <c r="L726" s="106"/>
      <c r="M726" s="106"/>
      <c r="N726" s="106"/>
    </row>
    <row r="727" spans="1:14" ht="19.5" customHeight="1" x14ac:dyDescent="0.25">
      <c r="A727" s="199"/>
      <c r="B727" s="199"/>
      <c r="C727" s="121"/>
      <c r="D727" s="117"/>
      <c r="E727" s="106"/>
      <c r="F727" s="106"/>
      <c r="G727" s="106"/>
      <c r="H727" s="106"/>
      <c r="I727" s="41" t="s">
        <v>1086</v>
      </c>
      <c r="J727" s="117" t="s">
        <v>1087</v>
      </c>
      <c r="K727" s="106">
        <f t="shared" si="47"/>
        <v>1</v>
      </c>
      <c r="L727" s="106"/>
      <c r="M727" s="106">
        <v>1</v>
      </c>
      <c r="N727" s="106"/>
    </row>
    <row r="728" spans="1:14" ht="19.5" customHeight="1" x14ac:dyDescent="0.25">
      <c r="A728" s="189"/>
      <c r="B728" s="189"/>
      <c r="C728" s="106" t="s">
        <v>1088</v>
      </c>
      <c r="D728" s="117" t="s">
        <v>1089</v>
      </c>
      <c r="E728" s="106">
        <f t="shared" si="50"/>
        <v>1</v>
      </c>
      <c r="F728" s="106"/>
      <c r="G728" s="106">
        <v>1</v>
      </c>
      <c r="H728" s="106"/>
      <c r="I728" s="117"/>
      <c r="J728" s="117"/>
      <c r="K728" s="106">
        <f t="shared" si="47"/>
        <v>0</v>
      </c>
      <c r="L728" s="106"/>
      <c r="M728" s="106"/>
      <c r="N728" s="106"/>
    </row>
    <row r="729" spans="1:14" ht="19.5" customHeight="1" x14ac:dyDescent="0.25">
      <c r="A729" s="188">
        <v>3</v>
      </c>
      <c r="B729" s="188" t="s">
        <v>1002</v>
      </c>
      <c r="C729" s="106" t="s">
        <v>1090</v>
      </c>
      <c r="D729" s="117" t="s">
        <v>1091</v>
      </c>
      <c r="E729" s="106">
        <f t="shared" si="50"/>
        <v>1</v>
      </c>
      <c r="F729" s="106"/>
      <c r="G729" s="106">
        <v>1</v>
      </c>
      <c r="H729" s="106"/>
      <c r="I729" s="117"/>
      <c r="J729" s="117"/>
      <c r="K729" s="106">
        <f t="shared" si="47"/>
        <v>0</v>
      </c>
      <c r="L729" s="106"/>
      <c r="M729" s="106"/>
      <c r="N729" s="106"/>
    </row>
    <row r="730" spans="1:14" ht="19.5" customHeight="1" x14ac:dyDescent="0.25">
      <c r="A730" s="199"/>
      <c r="B730" s="199"/>
      <c r="C730" s="221"/>
      <c r="D730" s="117"/>
      <c r="E730" s="106"/>
      <c r="F730" s="106"/>
      <c r="G730" s="106"/>
      <c r="H730" s="107"/>
      <c r="I730" s="129" t="s">
        <v>1092</v>
      </c>
      <c r="J730" s="117" t="s">
        <v>1093</v>
      </c>
      <c r="K730" s="106">
        <f t="shared" ref="K730:K800" si="52">+L730+M730</f>
        <v>1</v>
      </c>
      <c r="L730" s="106"/>
      <c r="M730" s="106">
        <v>1</v>
      </c>
      <c r="N730" s="106"/>
    </row>
    <row r="731" spans="1:14" ht="19.5" customHeight="1" x14ac:dyDescent="0.25">
      <c r="A731" s="199"/>
      <c r="B731" s="199"/>
      <c r="C731" s="221"/>
      <c r="D731" s="117"/>
      <c r="E731" s="106"/>
      <c r="F731" s="106"/>
      <c r="G731" s="106"/>
      <c r="H731" s="106"/>
      <c r="I731" s="32" t="s">
        <v>1094</v>
      </c>
      <c r="J731" s="117" t="s">
        <v>1095</v>
      </c>
      <c r="K731" s="106">
        <f t="shared" si="52"/>
        <v>1</v>
      </c>
      <c r="L731" s="106"/>
      <c r="M731" s="106">
        <v>1</v>
      </c>
      <c r="N731" s="106"/>
    </row>
    <row r="732" spans="1:14" ht="19.5" customHeight="1" x14ac:dyDescent="0.25">
      <c r="A732" s="199"/>
      <c r="B732" s="199"/>
      <c r="C732" s="106"/>
      <c r="D732" s="117"/>
      <c r="E732" s="106"/>
      <c r="F732" s="106"/>
      <c r="G732" s="106"/>
      <c r="H732" s="106"/>
      <c r="I732" s="117" t="s">
        <v>1096</v>
      </c>
      <c r="J732" s="117" t="s">
        <v>1097</v>
      </c>
      <c r="K732" s="106">
        <f t="shared" si="52"/>
        <v>1</v>
      </c>
      <c r="L732" s="106"/>
      <c r="M732" s="106">
        <v>1</v>
      </c>
      <c r="N732" s="106"/>
    </row>
    <row r="733" spans="1:14" ht="19.5" customHeight="1" x14ac:dyDescent="0.25">
      <c r="A733" s="199"/>
      <c r="B733" s="199"/>
      <c r="C733" s="121"/>
      <c r="D733" s="117"/>
      <c r="E733" s="106"/>
      <c r="F733" s="106"/>
      <c r="G733" s="106"/>
      <c r="H733" s="106"/>
      <c r="I733" s="41" t="s">
        <v>1098</v>
      </c>
      <c r="J733" s="117" t="s">
        <v>1099</v>
      </c>
      <c r="K733" s="106">
        <f t="shared" si="52"/>
        <v>1</v>
      </c>
      <c r="L733" s="106"/>
      <c r="M733" s="106">
        <v>1</v>
      </c>
      <c r="N733" s="106"/>
    </row>
    <row r="734" spans="1:14" ht="19.5" customHeight="1" x14ac:dyDescent="0.25">
      <c r="A734" s="199"/>
      <c r="B734" s="199"/>
      <c r="C734" s="121" t="s">
        <v>1100</v>
      </c>
      <c r="D734" s="117" t="s">
        <v>1101</v>
      </c>
      <c r="E734" s="106">
        <f t="shared" si="50"/>
        <v>1</v>
      </c>
      <c r="F734" s="106"/>
      <c r="G734" s="106">
        <v>1</v>
      </c>
      <c r="H734" s="106"/>
      <c r="I734" s="117"/>
      <c r="J734" s="117"/>
      <c r="K734" s="106">
        <f t="shared" si="52"/>
        <v>0</v>
      </c>
      <c r="L734" s="106"/>
      <c r="M734" s="106"/>
      <c r="N734" s="106"/>
    </row>
    <row r="735" spans="1:14" ht="19.5" customHeight="1" x14ac:dyDescent="0.25">
      <c r="A735" s="199"/>
      <c r="B735" s="199"/>
      <c r="C735" s="121" t="s">
        <v>1102</v>
      </c>
      <c r="D735" s="117" t="s">
        <v>1103</v>
      </c>
      <c r="E735" s="106">
        <f t="shared" si="50"/>
        <v>1</v>
      </c>
      <c r="F735" s="106"/>
      <c r="G735" s="106">
        <v>1</v>
      </c>
      <c r="H735" s="106"/>
      <c r="I735" s="32" t="s">
        <v>1094</v>
      </c>
      <c r="J735" s="117"/>
      <c r="K735" s="106">
        <f t="shared" si="52"/>
        <v>0</v>
      </c>
      <c r="L735" s="106"/>
      <c r="M735" s="106"/>
      <c r="N735" s="106"/>
    </row>
    <row r="736" spans="1:14" ht="19.5" customHeight="1" x14ac:dyDescent="0.25">
      <c r="A736" s="199"/>
      <c r="B736" s="199"/>
      <c r="C736" s="121" t="s">
        <v>1104</v>
      </c>
      <c r="D736" s="117" t="s">
        <v>1105</v>
      </c>
      <c r="E736" s="106">
        <f t="shared" si="50"/>
        <v>1</v>
      </c>
      <c r="F736" s="106"/>
      <c r="G736" s="106">
        <v>1</v>
      </c>
      <c r="H736" s="106"/>
      <c r="I736" s="117"/>
      <c r="J736" s="117"/>
      <c r="K736" s="106">
        <f t="shared" si="52"/>
        <v>0</v>
      </c>
      <c r="L736" s="106"/>
      <c r="M736" s="106"/>
      <c r="N736" s="106"/>
    </row>
    <row r="737" spans="1:14" ht="19.5" customHeight="1" x14ac:dyDescent="0.25">
      <c r="A737" s="199"/>
      <c r="B737" s="199"/>
      <c r="C737" s="106"/>
      <c r="D737" s="117"/>
      <c r="E737" s="106"/>
      <c r="F737" s="106"/>
      <c r="G737" s="106"/>
      <c r="H737" s="106"/>
      <c r="I737" s="117" t="s">
        <v>682</v>
      </c>
      <c r="J737" s="117" t="s">
        <v>1106</v>
      </c>
      <c r="K737" s="106">
        <f t="shared" si="52"/>
        <v>1</v>
      </c>
      <c r="L737" s="106"/>
      <c r="M737" s="106">
        <v>1</v>
      </c>
      <c r="N737" s="106"/>
    </row>
    <row r="738" spans="1:14" ht="19.5" customHeight="1" x14ac:dyDescent="0.25">
      <c r="A738" s="199"/>
      <c r="B738" s="199"/>
      <c r="C738" s="106"/>
      <c r="D738" s="117"/>
      <c r="E738" s="106"/>
      <c r="F738" s="106"/>
      <c r="G738" s="106"/>
      <c r="H738" s="106"/>
      <c r="I738" s="117" t="s">
        <v>1107</v>
      </c>
      <c r="J738" s="117" t="s">
        <v>1108</v>
      </c>
      <c r="K738" s="106">
        <f t="shared" si="52"/>
        <v>1</v>
      </c>
      <c r="L738" s="106"/>
      <c r="M738" s="106">
        <v>1</v>
      </c>
      <c r="N738" s="106"/>
    </row>
    <row r="739" spans="1:14" ht="19.5" customHeight="1" x14ac:dyDescent="0.25">
      <c r="A739" s="199"/>
      <c r="B739" s="199"/>
      <c r="C739" s="106"/>
      <c r="D739" s="117"/>
      <c r="E739" s="106"/>
      <c r="F739" s="106"/>
      <c r="G739" s="106"/>
      <c r="H739" s="106"/>
      <c r="I739" s="117" t="s">
        <v>1109</v>
      </c>
      <c r="J739" s="117" t="s">
        <v>1110</v>
      </c>
      <c r="K739" s="106">
        <f t="shared" si="52"/>
        <v>1</v>
      </c>
      <c r="L739" s="106"/>
      <c r="M739" s="106">
        <v>1</v>
      </c>
      <c r="N739" s="106"/>
    </row>
    <row r="740" spans="1:14" ht="19.5" customHeight="1" x14ac:dyDescent="0.25">
      <c r="A740" s="199"/>
      <c r="B740" s="199"/>
      <c r="C740" s="106"/>
      <c r="D740" s="117"/>
      <c r="E740" s="106"/>
      <c r="F740" s="106"/>
      <c r="G740" s="106"/>
      <c r="H740" s="106"/>
      <c r="I740" s="117" t="s">
        <v>1109</v>
      </c>
      <c r="J740" s="117" t="s">
        <v>1111</v>
      </c>
      <c r="K740" s="106">
        <f t="shared" si="52"/>
        <v>1</v>
      </c>
      <c r="L740" s="106"/>
      <c r="M740" s="106">
        <v>1</v>
      </c>
      <c r="N740" s="106"/>
    </row>
    <row r="741" spans="1:14" ht="19.5" customHeight="1" x14ac:dyDescent="0.25">
      <c r="A741" s="199"/>
      <c r="B741" s="199"/>
      <c r="C741" s="106" t="s">
        <v>1112</v>
      </c>
      <c r="D741" s="117" t="s">
        <v>1113</v>
      </c>
      <c r="E741" s="106">
        <f t="shared" si="50"/>
        <v>1</v>
      </c>
      <c r="F741" s="106"/>
      <c r="G741" s="106">
        <v>1</v>
      </c>
      <c r="H741" s="106"/>
      <c r="I741" s="117"/>
      <c r="J741" s="117"/>
      <c r="K741" s="106">
        <f t="shared" si="52"/>
        <v>0</v>
      </c>
      <c r="L741" s="106"/>
      <c r="M741" s="106"/>
      <c r="N741" s="106"/>
    </row>
    <row r="742" spans="1:14" ht="19.5" customHeight="1" x14ac:dyDescent="0.25">
      <c r="A742" s="199"/>
      <c r="B742" s="199"/>
      <c r="C742" s="106"/>
      <c r="D742" s="117"/>
      <c r="E742" s="106"/>
      <c r="F742" s="106"/>
      <c r="G742" s="106"/>
      <c r="H742" s="106"/>
      <c r="I742" s="117" t="s">
        <v>1114</v>
      </c>
      <c r="J742" s="117" t="s">
        <v>1115</v>
      </c>
      <c r="K742" s="106">
        <f t="shared" si="52"/>
        <v>1</v>
      </c>
      <c r="L742" s="106"/>
      <c r="M742" s="106">
        <v>1</v>
      </c>
      <c r="N742" s="106"/>
    </row>
    <row r="743" spans="1:14" ht="19.5" customHeight="1" x14ac:dyDescent="0.25">
      <c r="A743" s="189"/>
      <c r="B743" s="189"/>
      <c r="C743" s="106"/>
      <c r="D743" s="117"/>
      <c r="E743" s="106"/>
      <c r="F743" s="106"/>
      <c r="G743" s="106"/>
      <c r="H743" s="106"/>
      <c r="I743" s="117" t="s">
        <v>1116</v>
      </c>
      <c r="J743" s="117" t="s">
        <v>1117</v>
      </c>
      <c r="K743" s="106">
        <f t="shared" si="52"/>
        <v>1</v>
      </c>
      <c r="L743" s="106"/>
      <c r="M743" s="106">
        <v>1</v>
      </c>
      <c r="N743" s="106"/>
    </row>
    <row r="744" spans="1:14" ht="19.5" customHeight="1" x14ac:dyDescent="0.25">
      <c r="A744" s="202" t="s">
        <v>639</v>
      </c>
      <c r="B744" s="204"/>
      <c r="C744" s="116">
        <v>9</v>
      </c>
      <c r="D744" s="116">
        <v>9</v>
      </c>
      <c r="E744" s="116">
        <f>SUM(E724:E743)</f>
        <v>9</v>
      </c>
      <c r="F744" s="116">
        <f>SUM(F724:F743)</f>
        <v>0</v>
      </c>
      <c r="G744" s="116">
        <f>SUM(G724:G743)</f>
        <v>9</v>
      </c>
      <c r="H744" s="116"/>
      <c r="I744" s="116">
        <v>9</v>
      </c>
      <c r="J744" s="116">
        <v>11</v>
      </c>
      <c r="K744" s="116">
        <f>SUM(K724:K743)</f>
        <v>11</v>
      </c>
      <c r="L744" s="116">
        <f>SUM(L724:L743)</f>
        <v>0</v>
      </c>
      <c r="M744" s="116">
        <f>SUM(M724:M743)</f>
        <v>11</v>
      </c>
      <c r="N744" s="106"/>
    </row>
    <row r="745" spans="1:14" ht="19.5" customHeight="1" x14ac:dyDescent="0.25">
      <c r="A745" s="188">
        <v>4</v>
      </c>
      <c r="B745" s="188" t="s">
        <v>1003</v>
      </c>
      <c r="C745" s="106"/>
      <c r="D745" s="117"/>
      <c r="E745" s="106"/>
      <c r="F745" s="106"/>
      <c r="G745" s="106"/>
      <c r="H745" s="106"/>
      <c r="I745" s="117" t="s">
        <v>1118</v>
      </c>
      <c r="J745" s="117" t="s">
        <v>1119</v>
      </c>
      <c r="K745" s="106">
        <f t="shared" si="52"/>
        <v>1</v>
      </c>
      <c r="L745" s="106"/>
      <c r="M745" s="106">
        <v>1</v>
      </c>
      <c r="N745" s="106"/>
    </row>
    <row r="746" spans="1:14" ht="19.5" customHeight="1" x14ac:dyDescent="0.25">
      <c r="A746" s="199"/>
      <c r="B746" s="199"/>
      <c r="C746" s="106"/>
      <c r="D746" s="117"/>
      <c r="E746" s="106"/>
      <c r="F746" s="106"/>
      <c r="G746" s="106"/>
      <c r="H746" s="106"/>
      <c r="I746" s="117" t="s">
        <v>1120</v>
      </c>
      <c r="J746" s="42" t="s">
        <v>1121</v>
      </c>
      <c r="K746" s="106">
        <f t="shared" si="52"/>
        <v>1</v>
      </c>
      <c r="L746" s="106"/>
      <c r="M746" s="106">
        <v>1</v>
      </c>
      <c r="N746" s="106"/>
    </row>
    <row r="747" spans="1:14" ht="19.5" customHeight="1" x14ac:dyDescent="0.25">
      <c r="A747" s="199"/>
      <c r="B747" s="199"/>
      <c r="C747" s="106"/>
      <c r="D747" s="117"/>
      <c r="E747" s="106"/>
      <c r="F747" s="106"/>
      <c r="G747" s="106"/>
      <c r="H747" s="106"/>
      <c r="I747" s="42" t="s">
        <v>1122</v>
      </c>
      <c r="J747" s="42" t="s">
        <v>1123</v>
      </c>
      <c r="K747" s="106">
        <f t="shared" si="52"/>
        <v>1</v>
      </c>
      <c r="L747" s="106"/>
      <c r="M747" s="106">
        <v>1</v>
      </c>
      <c r="N747" s="106"/>
    </row>
    <row r="748" spans="1:14" ht="19.5" customHeight="1" x14ac:dyDescent="0.25">
      <c r="A748" s="199"/>
      <c r="B748" s="199"/>
      <c r="C748" s="20"/>
      <c r="D748" s="39"/>
      <c r="E748" s="106"/>
      <c r="F748" s="106"/>
      <c r="G748" s="106"/>
      <c r="H748" s="106"/>
      <c r="I748" s="117" t="s">
        <v>1124</v>
      </c>
      <c r="J748" s="39" t="s">
        <v>1125</v>
      </c>
      <c r="K748" s="106">
        <f t="shared" si="52"/>
        <v>1</v>
      </c>
      <c r="L748" s="106"/>
      <c r="M748" s="106">
        <v>1</v>
      </c>
      <c r="N748" s="106"/>
    </row>
    <row r="749" spans="1:14" ht="19.5" customHeight="1" x14ac:dyDescent="0.25">
      <c r="A749" s="199"/>
      <c r="B749" s="199"/>
      <c r="C749" s="20"/>
      <c r="D749" s="39"/>
      <c r="E749" s="106"/>
      <c r="F749" s="106"/>
      <c r="G749" s="106"/>
      <c r="H749" s="106"/>
      <c r="I749" s="117" t="s">
        <v>322</v>
      </c>
      <c r="J749" s="42" t="s">
        <v>1126</v>
      </c>
      <c r="K749" s="106">
        <f t="shared" si="52"/>
        <v>1</v>
      </c>
      <c r="L749" s="106"/>
      <c r="M749" s="106">
        <v>1</v>
      </c>
      <c r="N749" s="106"/>
    </row>
    <row r="750" spans="1:14" ht="19.5" customHeight="1" x14ac:dyDescent="0.25">
      <c r="A750" s="199"/>
      <c r="B750" s="199"/>
      <c r="C750" s="20"/>
      <c r="D750" s="39"/>
      <c r="E750" s="106"/>
      <c r="F750" s="106"/>
      <c r="G750" s="106"/>
      <c r="H750" s="106"/>
      <c r="I750" s="117" t="s">
        <v>322</v>
      </c>
      <c r="J750" s="42" t="s">
        <v>1127</v>
      </c>
      <c r="K750" s="106">
        <f t="shared" si="52"/>
        <v>1</v>
      </c>
      <c r="L750" s="106"/>
      <c r="M750" s="106">
        <v>1</v>
      </c>
      <c r="N750" s="106"/>
    </row>
    <row r="751" spans="1:14" ht="19.5" customHeight="1" x14ac:dyDescent="0.25">
      <c r="A751" s="199"/>
      <c r="B751" s="199"/>
      <c r="C751" s="20"/>
      <c r="D751" s="39"/>
      <c r="E751" s="106"/>
      <c r="F751" s="106"/>
      <c r="G751" s="106"/>
      <c r="H751" s="106"/>
      <c r="I751" s="117" t="s">
        <v>322</v>
      </c>
      <c r="J751" s="42" t="s">
        <v>1128</v>
      </c>
      <c r="K751" s="106">
        <f t="shared" si="52"/>
        <v>1</v>
      </c>
      <c r="L751" s="106"/>
      <c r="M751" s="106">
        <v>1</v>
      </c>
      <c r="N751" s="106"/>
    </row>
    <row r="752" spans="1:14" ht="19.5" customHeight="1" x14ac:dyDescent="0.25">
      <c r="A752" s="199"/>
      <c r="B752" s="199"/>
      <c r="C752" s="20"/>
      <c r="D752" s="39"/>
      <c r="E752" s="106"/>
      <c r="F752" s="106"/>
      <c r="G752" s="106"/>
      <c r="H752" s="106"/>
      <c r="I752" s="117" t="s">
        <v>322</v>
      </c>
      <c r="J752" s="42" t="s">
        <v>1129</v>
      </c>
      <c r="K752" s="106">
        <f t="shared" si="52"/>
        <v>1</v>
      </c>
      <c r="L752" s="106"/>
      <c r="M752" s="106">
        <v>1</v>
      </c>
      <c r="N752" s="106"/>
    </row>
    <row r="753" spans="1:14" ht="19.5" customHeight="1" x14ac:dyDescent="0.25">
      <c r="A753" s="199"/>
      <c r="B753" s="199"/>
      <c r="C753" s="198" t="s">
        <v>322</v>
      </c>
      <c r="D753" s="117" t="s">
        <v>1130</v>
      </c>
      <c r="E753" s="106">
        <f>+F753+G753</f>
        <v>1</v>
      </c>
      <c r="F753" s="106"/>
      <c r="G753" s="106">
        <v>1</v>
      </c>
      <c r="H753" s="106"/>
      <c r="I753" s="117"/>
      <c r="J753" s="106"/>
      <c r="K753" s="106">
        <f t="shared" si="52"/>
        <v>0</v>
      </c>
      <c r="L753" s="106"/>
      <c r="M753" s="106"/>
      <c r="N753" s="106"/>
    </row>
    <row r="754" spans="1:14" ht="19.5" customHeight="1" x14ac:dyDescent="0.25">
      <c r="A754" s="199"/>
      <c r="B754" s="199"/>
      <c r="C754" s="198"/>
      <c r="D754" s="117" t="s">
        <v>1131</v>
      </c>
      <c r="E754" s="106">
        <f>+F754+G754</f>
        <v>1</v>
      </c>
      <c r="F754" s="106"/>
      <c r="G754" s="106">
        <v>1</v>
      </c>
      <c r="H754" s="106"/>
      <c r="I754" s="117"/>
      <c r="J754" s="106"/>
      <c r="K754" s="106">
        <f t="shared" si="52"/>
        <v>0</v>
      </c>
      <c r="L754" s="106"/>
      <c r="M754" s="106"/>
      <c r="N754" s="106"/>
    </row>
    <row r="755" spans="1:14" ht="19.5" customHeight="1" x14ac:dyDescent="0.25">
      <c r="A755" s="199"/>
      <c r="B755" s="199"/>
      <c r="C755" s="198"/>
      <c r="D755" s="117" t="s">
        <v>1132</v>
      </c>
      <c r="E755" s="106">
        <f>+F755+G755</f>
        <v>1</v>
      </c>
      <c r="F755" s="106"/>
      <c r="G755" s="106">
        <v>1</v>
      </c>
      <c r="H755" s="106"/>
      <c r="I755" s="117"/>
      <c r="J755" s="106"/>
      <c r="K755" s="106">
        <f t="shared" si="52"/>
        <v>0</v>
      </c>
      <c r="L755" s="106"/>
      <c r="M755" s="106"/>
      <c r="N755" s="106"/>
    </row>
    <row r="756" spans="1:14" ht="19.5" customHeight="1" x14ac:dyDescent="0.25">
      <c r="A756" s="199"/>
      <c r="B756" s="199"/>
      <c r="C756" s="20"/>
      <c r="D756" s="39"/>
      <c r="E756" s="106"/>
      <c r="F756" s="106"/>
      <c r="G756" s="106"/>
      <c r="H756" s="106"/>
      <c r="I756" s="117" t="s">
        <v>322</v>
      </c>
      <c r="J756" s="39" t="s">
        <v>1133</v>
      </c>
      <c r="K756" s="106">
        <f t="shared" si="52"/>
        <v>1</v>
      </c>
      <c r="L756" s="106"/>
      <c r="M756" s="106">
        <v>1</v>
      </c>
      <c r="N756" s="106"/>
    </row>
    <row r="757" spans="1:14" ht="19.5" customHeight="1" x14ac:dyDescent="0.25">
      <c r="A757" s="199"/>
      <c r="B757" s="199"/>
      <c r="C757" s="20"/>
      <c r="D757" s="39"/>
      <c r="E757" s="106"/>
      <c r="F757" s="106"/>
      <c r="G757" s="106"/>
      <c r="H757" s="106"/>
      <c r="I757" s="117" t="s">
        <v>322</v>
      </c>
      <c r="J757" s="39" t="s">
        <v>1134</v>
      </c>
      <c r="K757" s="106">
        <f t="shared" si="52"/>
        <v>1</v>
      </c>
      <c r="L757" s="106"/>
      <c r="M757" s="106">
        <v>1</v>
      </c>
      <c r="N757" s="106"/>
    </row>
    <row r="758" spans="1:14" ht="19.5" customHeight="1" x14ac:dyDescent="0.25">
      <c r="A758" s="199"/>
      <c r="B758" s="199"/>
      <c r="C758" s="198" t="s">
        <v>322</v>
      </c>
      <c r="D758" s="39" t="s">
        <v>1135</v>
      </c>
      <c r="E758" s="106">
        <f>+F758+G758</f>
        <v>1</v>
      </c>
      <c r="F758" s="106"/>
      <c r="G758" s="106">
        <v>1</v>
      </c>
      <c r="H758" s="106"/>
      <c r="I758" s="117"/>
      <c r="J758" s="117"/>
      <c r="K758" s="106">
        <f t="shared" si="52"/>
        <v>0</v>
      </c>
      <c r="L758" s="106"/>
      <c r="M758" s="106"/>
      <c r="N758" s="106"/>
    </row>
    <row r="759" spans="1:14" ht="19.5" customHeight="1" x14ac:dyDescent="0.25">
      <c r="A759" s="199"/>
      <c r="B759" s="199"/>
      <c r="C759" s="198"/>
      <c r="D759" s="39" t="s">
        <v>1136</v>
      </c>
      <c r="E759" s="106">
        <f>+F759+G759</f>
        <v>1</v>
      </c>
      <c r="F759" s="106"/>
      <c r="G759" s="106">
        <v>1</v>
      </c>
      <c r="H759" s="106"/>
      <c r="I759" s="117"/>
      <c r="J759" s="117"/>
      <c r="K759" s="106">
        <f t="shared" si="52"/>
        <v>0</v>
      </c>
      <c r="L759" s="106"/>
      <c r="M759" s="106"/>
      <c r="N759" s="106"/>
    </row>
    <row r="760" spans="1:14" ht="19.5" customHeight="1" x14ac:dyDescent="0.25">
      <c r="A760" s="199"/>
      <c r="B760" s="199"/>
      <c r="C760" s="20"/>
      <c r="D760" s="39"/>
      <c r="E760" s="106"/>
      <c r="F760" s="106"/>
      <c r="G760" s="106"/>
      <c r="H760" s="106"/>
      <c r="I760" s="117" t="s">
        <v>322</v>
      </c>
      <c r="J760" s="39" t="s">
        <v>1137</v>
      </c>
      <c r="K760" s="106">
        <f t="shared" si="52"/>
        <v>1</v>
      </c>
      <c r="L760" s="106"/>
      <c r="M760" s="106">
        <v>1</v>
      </c>
      <c r="N760" s="106"/>
    </row>
    <row r="761" spans="1:14" ht="19.5" customHeight="1" x14ac:dyDescent="0.25">
      <c r="A761" s="199"/>
      <c r="B761" s="199"/>
      <c r="C761" s="198"/>
      <c r="D761" s="117"/>
      <c r="E761" s="106"/>
      <c r="F761" s="106"/>
      <c r="G761" s="106"/>
      <c r="H761" s="106"/>
      <c r="I761" s="212" t="s">
        <v>1138</v>
      </c>
      <c r="J761" s="117" t="s">
        <v>1139</v>
      </c>
      <c r="K761" s="106">
        <f t="shared" si="52"/>
        <v>1</v>
      </c>
      <c r="L761" s="106"/>
      <c r="M761" s="106">
        <v>1</v>
      </c>
      <c r="N761" s="106"/>
    </row>
    <row r="762" spans="1:14" ht="19.5" customHeight="1" x14ac:dyDescent="0.25">
      <c r="A762" s="199"/>
      <c r="B762" s="199"/>
      <c r="C762" s="198"/>
      <c r="D762" s="117"/>
      <c r="E762" s="106"/>
      <c r="F762" s="106"/>
      <c r="G762" s="106"/>
      <c r="H762" s="106"/>
      <c r="I762" s="212"/>
      <c r="J762" s="117" t="s">
        <v>1140</v>
      </c>
      <c r="K762" s="106">
        <f t="shared" si="52"/>
        <v>1</v>
      </c>
      <c r="L762" s="106"/>
      <c r="M762" s="106">
        <v>1</v>
      </c>
      <c r="N762" s="106"/>
    </row>
    <row r="763" spans="1:14" ht="19.5" customHeight="1" x14ac:dyDescent="0.25">
      <c r="A763" s="199"/>
      <c r="B763" s="199"/>
      <c r="C763" s="106"/>
      <c r="D763" s="43"/>
      <c r="E763" s="106"/>
      <c r="F763" s="106"/>
      <c r="G763" s="106"/>
      <c r="H763" s="106"/>
      <c r="I763" s="117" t="s">
        <v>1141</v>
      </c>
      <c r="J763" s="43" t="s">
        <v>1142</v>
      </c>
      <c r="K763" s="106">
        <f t="shared" si="52"/>
        <v>1</v>
      </c>
      <c r="L763" s="106"/>
      <c r="M763" s="106">
        <v>1</v>
      </c>
      <c r="N763" s="106"/>
    </row>
    <row r="764" spans="1:14" ht="19.5" customHeight="1" x14ac:dyDescent="0.25">
      <c r="A764" s="199"/>
      <c r="B764" s="199"/>
      <c r="C764" s="129"/>
      <c r="D764" s="117"/>
      <c r="E764" s="106"/>
      <c r="F764" s="106"/>
      <c r="G764" s="106"/>
      <c r="H764" s="106"/>
      <c r="I764" s="117" t="s">
        <v>1143</v>
      </c>
      <c r="J764" s="117" t="s">
        <v>1144</v>
      </c>
      <c r="K764" s="106">
        <f t="shared" si="52"/>
        <v>1</v>
      </c>
      <c r="L764" s="106"/>
      <c r="M764" s="106">
        <v>1</v>
      </c>
      <c r="N764" s="106"/>
    </row>
    <row r="765" spans="1:14" ht="19.5" customHeight="1" x14ac:dyDescent="0.25">
      <c r="A765" s="199"/>
      <c r="B765" s="199"/>
      <c r="C765" s="130"/>
      <c r="D765" s="117"/>
      <c r="E765" s="106"/>
      <c r="F765" s="106"/>
      <c r="G765" s="106"/>
      <c r="H765" s="106"/>
      <c r="I765" s="117" t="s">
        <v>1143</v>
      </c>
      <c r="J765" s="117" t="s">
        <v>1145</v>
      </c>
      <c r="K765" s="106">
        <f t="shared" si="52"/>
        <v>1</v>
      </c>
      <c r="L765" s="106"/>
      <c r="M765" s="106">
        <v>1</v>
      </c>
      <c r="N765" s="106"/>
    </row>
    <row r="766" spans="1:14" ht="19.5" customHeight="1" x14ac:dyDescent="0.25">
      <c r="A766" s="199"/>
      <c r="B766" s="199"/>
      <c r="C766" s="130"/>
      <c r="D766" s="117"/>
      <c r="E766" s="106"/>
      <c r="F766" s="106"/>
      <c r="G766" s="106"/>
      <c r="H766" s="106"/>
      <c r="I766" s="117" t="s">
        <v>1143</v>
      </c>
      <c r="J766" s="117" t="s">
        <v>1146</v>
      </c>
      <c r="K766" s="106">
        <f t="shared" si="52"/>
        <v>1</v>
      </c>
      <c r="L766" s="106"/>
      <c r="M766" s="106">
        <v>1</v>
      </c>
      <c r="N766" s="106"/>
    </row>
    <row r="767" spans="1:14" ht="19.5" customHeight="1" x14ac:dyDescent="0.25">
      <c r="A767" s="199"/>
      <c r="B767" s="199"/>
      <c r="C767" s="130"/>
      <c r="D767" s="117"/>
      <c r="E767" s="106"/>
      <c r="F767" s="106"/>
      <c r="G767" s="106"/>
      <c r="H767" s="106"/>
      <c r="I767" s="117" t="s">
        <v>1143</v>
      </c>
      <c r="J767" s="117" t="s">
        <v>1147</v>
      </c>
      <c r="K767" s="106">
        <f t="shared" si="52"/>
        <v>1</v>
      </c>
      <c r="L767" s="106"/>
      <c r="M767" s="106">
        <v>1</v>
      </c>
      <c r="N767" s="106"/>
    </row>
    <row r="768" spans="1:14" ht="19.5" customHeight="1" x14ac:dyDescent="0.25">
      <c r="A768" s="199"/>
      <c r="B768" s="199"/>
      <c r="C768" s="107" t="s">
        <v>1143</v>
      </c>
      <c r="D768" s="117" t="s">
        <v>1148</v>
      </c>
      <c r="E768" s="106">
        <f>+F768+G768</f>
        <v>1</v>
      </c>
      <c r="F768" s="106"/>
      <c r="G768" s="106">
        <v>1</v>
      </c>
      <c r="H768" s="106"/>
      <c r="I768" s="117"/>
      <c r="J768" s="106"/>
      <c r="K768" s="106">
        <f t="shared" si="52"/>
        <v>0</v>
      </c>
      <c r="L768" s="106"/>
      <c r="M768" s="106"/>
      <c r="N768" s="106"/>
    </row>
    <row r="769" spans="1:14" ht="19.5" customHeight="1" x14ac:dyDescent="0.25">
      <c r="A769" s="199"/>
      <c r="B769" s="199"/>
      <c r="C769" s="131"/>
      <c r="D769" s="117"/>
      <c r="E769" s="106"/>
      <c r="F769" s="106"/>
      <c r="G769" s="106"/>
      <c r="H769" s="106"/>
      <c r="I769" s="117" t="s">
        <v>1143</v>
      </c>
      <c r="J769" s="117" t="s">
        <v>1149</v>
      </c>
      <c r="K769" s="106">
        <f t="shared" si="52"/>
        <v>1</v>
      </c>
      <c r="L769" s="106"/>
      <c r="M769" s="106">
        <v>1</v>
      </c>
      <c r="N769" s="106"/>
    </row>
    <row r="770" spans="1:14" ht="19.5" customHeight="1" x14ac:dyDescent="0.25">
      <c r="A770" s="199"/>
      <c r="B770" s="199"/>
      <c r="C770" s="106" t="s">
        <v>1003</v>
      </c>
      <c r="D770" s="43" t="s">
        <v>1150</v>
      </c>
      <c r="E770" s="106">
        <f>+F770+G770</f>
        <v>1</v>
      </c>
      <c r="F770" s="106"/>
      <c r="G770" s="106">
        <v>1</v>
      </c>
      <c r="H770" s="106"/>
      <c r="I770" s="117"/>
      <c r="J770" s="43"/>
      <c r="K770" s="106"/>
      <c r="L770" s="106"/>
      <c r="M770" s="106"/>
      <c r="N770" s="106"/>
    </row>
    <row r="771" spans="1:14" ht="19.5" customHeight="1" x14ac:dyDescent="0.25">
      <c r="A771" s="199"/>
      <c r="B771" s="199"/>
      <c r="C771" s="106"/>
      <c r="D771" s="43"/>
      <c r="E771" s="106"/>
      <c r="F771" s="106"/>
      <c r="G771" s="106"/>
      <c r="H771" s="106"/>
      <c r="I771" s="117" t="s">
        <v>1151</v>
      </c>
      <c r="J771" s="43" t="s">
        <v>1152</v>
      </c>
      <c r="K771" s="106">
        <f t="shared" si="52"/>
        <v>1</v>
      </c>
      <c r="L771" s="106"/>
      <c r="M771" s="106">
        <v>1</v>
      </c>
      <c r="N771" s="106"/>
    </row>
    <row r="772" spans="1:14" ht="19.5" customHeight="1" x14ac:dyDescent="0.25">
      <c r="A772" s="189"/>
      <c r="B772" s="189"/>
      <c r="C772" s="106" t="s">
        <v>1153</v>
      </c>
      <c r="D772" s="117" t="s">
        <v>1154</v>
      </c>
      <c r="E772" s="106">
        <f t="shared" ref="E772:E777" si="53">+F772+G772</f>
        <v>1</v>
      </c>
      <c r="F772" s="106"/>
      <c r="G772" s="106">
        <v>1</v>
      </c>
      <c r="H772" s="106"/>
      <c r="I772" s="117"/>
      <c r="J772" s="117"/>
      <c r="K772" s="106">
        <f t="shared" si="52"/>
        <v>0</v>
      </c>
      <c r="L772" s="106"/>
      <c r="M772" s="106"/>
      <c r="N772" s="106"/>
    </row>
    <row r="773" spans="1:14" ht="19.5" customHeight="1" x14ac:dyDescent="0.25">
      <c r="A773" s="188">
        <v>4</v>
      </c>
      <c r="B773" s="188" t="s">
        <v>1003</v>
      </c>
      <c r="C773" s="188" t="s">
        <v>753</v>
      </c>
      <c r="D773" s="117" t="s">
        <v>1155</v>
      </c>
      <c r="E773" s="106">
        <f t="shared" si="53"/>
        <v>1</v>
      </c>
      <c r="F773" s="106"/>
      <c r="G773" s="106">
        <v>1</v>
      </c>
      <c r="H773" s="106"/>
      <c r="I773" s="117"/>
      <c r="J773" s="106"/>
      <c r="K773" s="106">
        <f t="shared" si="52"/>
        <v>0</v>
      </c>
      <c r="L773" s="106"/>
      <c r="M773" s="106"/>
      <c r="N773" s="106"/>
    </row>
    <row r="774" spans="1:14" ht="19.5" customHeight="1" x14ac:dyDescent="0.25">
      <c r="A774" s="199"/>
      <c r="B774" s="199"/>
      <c r="C774" s="199"/>
      <c r="D774" s="117" t="s">
        <v>1156</v>
      </c>
      <c r="E774" s="106">
        <f t="shared" si="53"/>
        <v>1</v>
      </c>
      <c r="F774" s="106"/>
      <c r="G774" s="106">
        <v>1</v>
      </c>
      <c r="H774" s="106"/>
      <c r="I774" s="117"/>
      <c r="J774" s="106"/>
      <c r="K774" s="106">
        <f t="shared" si="52"/>
        <v>0</v>
      </c>
      <c r="L774" s="106"/>
      <c r="M774" s="106"/>
      <c r="N774" s="106"/>
    </row>
    <row r="775" spans="1:14" ht="19.5" customHeight="1" x14ac:dyDescent="0.25">
      <c r="A775" s="199"/>
      <c r="B775" s="199"/>
      <c r="C775" s="189"/>
      <c r="D775" s="117" t="s">
        <v>1157</v>
      </c>
      <c r="E775" s="106">
        <f t="shared" si="53"/>
        <v>1</v>
      </c>
      <c r="F775" s="106"/>
      <c r="G775" s="106">
        <v>1</v>
      </c>
      <c r="H775" s="106"/>
      <c r="I775" s="117"/>
      <c r="J775" s="106"/>
      <c r="K775" s="106">
        <f t="shared" si="52"/>
        <v>0</v>
      </c>
      <c r="L775" s="106"/>
      <c r="M775" s="106"/>
      <c r="N775" s="106"/>
    </row>
    <row r="776" spans="1:14" ht="19.5" customHeight="1" x14ac:dyDescent="0.25">
      <c r="A776" s="199"/>
      <c r="B776" s="199"/>
      <c r="C776" s="188" t="s">
        <v>1158</v>
      </c>
      <c r="D776" s="117" t="s">
        <v>1159</v>
      </c>
      <c r="E776" s="106">
        <f t="shared" si="53"/>
        <v>1</v>
      </c>
      <c r="F776" s="106"/>
      <c r="G776" s="106">
        <v>1</v>
      </c>
      <c r="H776" s="106"/>
      <c r="I776" s="117"/>
      <c r="J776" s="106"/>
      <c r="K776" s="106">
        <f t="shared" si="52"/>
        <v>0</v>
      </c>
      <c r="L776" s="106"/>
      <c r="M776" s="106"/>
      <c r="N776" s="106"/>
    </row>
    <row r="777" spans="1:14" ht="19.5" customHeight="1" x14ac:dyDescent="0.25">
      <c r="A777" s="199"/>
      <c r="B777" s="199"/>
      <c r="C777" s="189"/>
      <c r="D777" s="117" t="s">
        <v>1160</v>
      </c>
      <c r="E777" s="106">
        <f t="shared" si="53"/>
        <v>1</v>
      </c>
      <c r="F777" s="106"/>
      <c r="G777" s="106">
        <v>1</v>
      </c>
      <c r="H777" s="106"/>
      <c r="I777" s="117"/>
      <c r="J777" s="106"/>
      <c r="K777" s="106">
        <f t="shared" si="52"/>
        <v>0</v>
      </c>
      <c r="L777" s="106"/>
      <c r="M777" s="106"/>
      <c r="N777" s="106"/>
    </row>
    <row r="778" spans="1:14" ht="19.5" customHeight="1" x14ac:dyDescent="0.25">
      <c r="A778" s="199"/>
      <c r="B778" s="199"/>
      <c r="C778" s="106"/>
      <c r="D778" s="117"/>
      <c r="E778" s="106"/>
      <c r="F778" s="106"/>
      <c r="G778" s="106"/>
      <c r="H778" s="106"/>
      <c r="I778" s="117" t="s">
        <v>1161</v>
      </c>
      <c r="J778" s="117" t="s">
        <v>1162</v>
      </c>
      <c r="K778" s="106">
        <f t="shared" si="52"/>
        <v>1</v>
      </c>
      <c r="L778" s="106"/>
      <c r="M778" s="106">
        <v>1</v>
      </c>
      <c r="N778" s="106"/>
    </row>
    <row r="779" spans="1:14" ht="19.5" customHeight="1" x14ac:dyDescent="0.25">
      <c r="A779" s="199"/>
      <c r="B779" s="199"/>
      <c r="C779" s="188" t="s">
        <v>1163</v>
      </c>
      <c r="D779" s="117" t="s">
        <v>1164</v>
      </c>
      <c r="E779" s="106">
        <f>+F779+G779</f>
        <v>1</v>
      </c>
      <c r="F779" s="106"/>
      <c r="G779" s="106">
        <v>1</v>
      </c>
      <c r="H779" s="106"/>
      <c r="I779" s="117"/>
      <c r="J779" s="117"/>
      <c r="K779" s="106">
        <f t="shared" si="52"/>
        <v>0</v>
      </c>
      <c r="L779" s="106"/>
      <c r="M779" s="106"/>
      <c r="N779" s="106"/>
    </row>
    <row r="780" spans="1:14" ht="19.5" customHeight="1" x14ac:dyDescent="0.25">
      <c r="A780" s="199"/>
      <c r="B780" s="199"/>
      <c r="C780" s="199"/>
      <c r="D780" s="117"/>
      <c r="E780" s="106"/>
      <c r="F780" s="106"/>
      <c r="G780" s="106"/>
      <c r="H780" s="106"/>
      <c r="I780" s="117" t="s">
        <v>1163</v>
      </c>
      <c r="J780" s="117" t="s">
        <v>1165</v>
      </c>
      <c r="K780" s="106">
        <f t="shared" si="52"/>
        <v>1</v>
      </c>
      <c r="L780" s="106"/>
      <c r="M780" s="106">
        <v>1</v>
      </c>
      <c r="N780" s="106"/>
    </row>
    <row r="781" spans="1:14" ht="19.5" customHeight="1" x14ac:dyDescent="0.25">
      <c r="A781" s="199"/>
      <c r="B781" s="199"/>
      <c r="C781" s="189"/>
      <c r="D781" s="117" t="s">
        <v>1166</v>
      </c>
      <c r="E781" s="106">
        <f>+F781+G781</f>
        <v>1</v>
      </c>
      <c r="F781" s="106"/>
      <c r="G781" s="106">
        <v>1</v>
      </c>
      <c r="H781" s="106"/>
      <c r="I781" s="117"/>
      <c r="J781" s="117"/>
      <c r="K781" s="106">
        <f t="shared" si="52"/>
        <v>0</v>
      </c>
      <c r="L781" s="106"/>
      <c r="M781" s="106"/>
      <c r="N781" s="106"/>
    </row>
    <row r="782" spans="1:14" ht="19.5" customHeight="1" x14ac:dyDescent="0.25">
      <c r="A782" s="199"/>
      <c r="B782" s="199"/>
      <c r="C782" s="188"/>
      <c r="D782" s="117"/>
      <c r="E782" s="106"/>
      <c r="F782" s="106"/>
      <c r="G782" s="106"/>
      <c r="H782" s="106"/>
      <c r="I782" s="117" t="s">
        <v>1167</v>
      </c>
      <c r="J782" s="117" t="s">
        <v>1168</v>
      </c>
      <c r="K782" s="106">
        <f t="shared" si="52"/>
        <v>1</v>
      </c>
      <c r="L782" s="106"/>
      <c r="M782" s="106">
        <v>1</v>
      </c>
      <c r="N782" s="106"/>
    </row>
    <row r="783" spans="1:14" ht="19.5" customHeight="1" x14ac:dyDescent="0.25">
      <c r="A783" s="199"/>
      <c r="B783" s="199"/>
      <c r="C783" s="199"/>
      <c r="D783" s="117"/>
      <c r="E783" s="106"/>
      <c r="F783" s="106"/>
      <c r="G783" s="106"/>
      <c r="H783" s="106"/>
      <c r="I783" s="117" t="s">
        <v>1167</v>
      </c>
      <c r="J783" s="117" t="s">
        <v>1169</v>
      </c>
      <c r="K783" s="106">
        <f t="shared" si="52"/>
        <v>1</v>
      </c>
      <c r="L783" s="106"/>
      <c r="M783" s="106">
        <v>1</v>
      </c>
      <c r="N783" s="106"/>
    </row>
    <row r="784" spans="1:14" ht="19.5" customHeight="1" x14ac:dyDescent="0.25">
      <c r="A784" s="199"/>
      <c r="B784" s="199"/>
      <c r="C784" s="199"/>
      <c r="D784" s="117"/>
      <c r="E784" s="106"/>
      <c r="F784" s="106"/>
      <c r="G784" s="106"/>
      <c r="H784" s="106"/>
      <c r="I784" s="117" t="s">
        <v>1167</v>
      </c>
      <c r="J784" s="117" t="s">
        <v>1170</v>
      </c>
      <c r="K784" s="106">
        <f t="shared" si="52"/>
        <v>1</v>
      </c>
      <c r="L784" s="106"/>
      <c r="M784" s="106">
        <v>1</v>
      </c>
      <c r="N784" s="106"/>
    </row>
    <row r="785" spans="1:14" ht="19.5" customHeight="1" x14ac:dyDescent="0.25">
      <c r="A785" s="199"/>
      <c r="B785" s="199"/>
      <c r="C785" s="199"/>
      <c r="D785" s="117"/>
      <c r="E785" s="106"/>
      <c r="F785" s="106"/>
      <c r="G785" s="106"/>
      <c r="H785" s="106"/>
      <c r="I785" s="117" t="s">
        <v>1167</v>
      </c>
      <c r="J785" s="117" t="s">
        <v>1171</v>
      </c>
      <c r="K785" s="106">
        <f t="shared" si="52"/>
        <v>1</v>
      </c>
      <c r="L785" s="106"/>
      <c r="M785" s="106">
        <v>1</v>
      </c>
      <c r="N785" s="106"/>
    </row>
    <row r="786" spans="1:14" ht="19.5" customHeight="1" x14ac:dyDescent="0.25">
      <c r="A786" s="199"/>
      <c r="B786" s="199"/>
      <c r="C786" s="189"/>
      <c r="D786" s="117"/>
      <c r="E786" s="106"/>
      <c r="F786" s="106"/>
      <c r="G786" s="106"/>
      <c r="H786" s="106"/>
      <c r="I786" s="117" t="s">
        <v>1167</v>
      </c>
      <c r="J786" s="117" t="s">
        <v>1172</v>
      </c>
      <c r="K786" s="106">
        <f t="shared" si="52"/>
        <v>1</v>
      </c>
      <c r="L786" s="106"/>
      <c r="M786" s="106">
        <v>1</v>
      </c>
      <c r="N786" s="106"/>
    </row>
    <row r="787" spans="1:14" ht="19.5" customHeight="1" x14ac:dyDescent="0.25">
      <c r="A787" s="199"/>
      <c r="B787" s="199"/>
      <c r="C787" s="188"/>
      <c r="D787" s="117"/>
      <c r="E787" s="106"/>
      <c r="F787" s="106"/>
      <c r="G787" s="106"/>
      <c r="H787" s="106"/>
      <c r="I787" s="117" t="s">
        <v>1173</v>
      </c>
      <c r="J787" s="117" t="s">
        <v>1174</v>
      </c>
      <c r="K787" s="106">
        <f t="shared" si="52"/>
        <v>1</v>
      </c>
      <c r="L787" s="106"/>
      <c r="M787" s="106">
        <v>1</v>
      </c>
      <c r="N787" s="106"/>
    </row>
    <row r="788" spans="1:14" ht="19.5" customHeight="1" x14ac:dyDescent="0.25">
      <c r="A788" s="199"/>
      <c r="B788" s="199"/>
      <c r="C788" s="189"/>
      <c r="D788" s="117"/>
      <c r="E788" s="106"/>
      <c r="F788" s="106"/>
      <c r="G788" s="106"/>
      <c r="H788" s="106"/>
      <c r="I788" s="117" t="s">
        <v>1173</v>
      </c>
      <c r="J788" s="117" t="s">
        <v>1175</v>
      </c>
      <c r="K788" s="106">
        <f t="shared" si="52"/>
        <v>1</v>
      </c>
      <c r="L788" s="106"/>
      <c r="M788" s="106">
        <v>1</v>
      </c>
      <c r="N788" s="106"/>
    </row>
    <row r="789" spans="1:14" ht="19.5" customHeight="1" x14ac:dyDescent="0.25">
      <c r="A789" s="199"/>
      <c r="B789" s="199"/>
      <c r="C789" s="188" t="s">
        <v>1176</v>
      </c>
      <c r="D789" s="117" t="s">
        <v>1177</v>
      </c>
      <c r="E789" s="106">
        <f>+F789+G789</f>
        <v>1</v>
      </c>
      <c r="F789" s="106"/>
      <c r="G789" s="106">
        <v>1</v>
      </c>
      <c r="H789" s="106"/>
      <c r="I789" s="117"/>
      <c r="J789" s="106"/>
      <c r="K789" s="106">
        <f t="shared" si="52"/>
        <v>0</v>
      </c>
      <c r="L789" s="106"/>
      <c r="M789" s="106"/>
      <c r="N789" s="106"/>
    </row>
    <row r="790" spans="1:14" ht="19.5" customHeight="1" x14ac:dyDescent="0.25">
      <c r="A790" s="199"/>
      <c r="B790" s="199"/>
      <c r="C790" s="199"/>
      <c r="D790" s="117" t="s">
        <v>1178</v>
      </c>
      <c r="E790" s="106">
        <f>+F790+G790</f>
        <v>1</v>
      </c>
      <c r="F790" s="106"/>
      <c r="G790" s="106">
        <v>1</v>
      </c>
      <c r="H790" s="106"/>
      <c r="I790" s="117"/>
      <c r="J790" s="106"/>
      <c r="K790" s="106">
        <f t="shared" si="52"/>
        <v>0</v>
      </c>
      <c r="L790" s="106"/>
      <c r="M790" s="106"/>
      <c r="N790" s="106"/>
    </row>
    <row r="791" spans="1:14" ht="19.5" customHeight="1" x14ac:dyDescent="0.25">
      <c r="A791" s="199"/>
      <c r="B791" s="199"/>
      <c r="C791" s="111"/>
      <c r="D791" s="117"/>
      <c r="E791" s="106"/>
      <c r="F791" s="106"/>
      <c r="G791" s="106"/>
      <c r="H791" s="106"/>
      <c r="I791" s="117" t="s">
        <v>1179</v>
      </c>
      <c r="J791" s="117" t="s">
        <v>1180</v>
      </c>
      <c r="K791" s="106"/>
      <c r="L791" s="106"/>
      <c r="M791" s="106"/>
      <c r="N791" s="106"/>
    </row>
    <row r="792" spans="1:14" ht="19.5" customHeight="1" x14ac:dyDescent="0.25">
      <c r="A792" s="199"/>
      <c r="B792" s="199"/>
      <c r="C792" s="130"/>
      <c r="D792" s="117"/>
      <c r="E792" s="106"/>
      <c r="F792" s="106"/>
      <c r="G792" s="106"/>
      <c r="H792" s="106"/>
      <c r="I792" s="117" t="s">
        <v>1176</v>
      </c>
      <c r="J792" s="117" t="s">
        <v>1181</v>
      </c>
      <c r="K792" s="106">
        <f t="shared" si="52"/>
        <v>1</v>
      </c>
      <c r="L792" s="106"/>
      <c r="M792" s="106">
        <v>1</v>
      </c>
      <c r="N792" s="106"/>
    </row>
    <row r="793" spans="1:14" ht="19.5" customHeight="1" x14ac:dyDescent="0.25">
      <c r="A793" s="189"/>
      <c r="B793" s="189"/>
      <c r="C793" s="131"/>
      <c r="D793" s="117"/>
      <c r="E793" s="106"/>
      <c r="F793" s="106"/>
      <c r="G793" s="106"/>
      <c r="H793" s="106"/>
      <c r="I793" s="117" t="s">
        <v>1176</v>
      </c>
      <c r="J793" s="117" t="s">
        <v>1182</v>
      </c>
      <c r="K793" s="106">
        <f t="shared" si="52"/>
        <v>1</v>
      </c>
      <c r="L793" s="106"/>
      <c r="M793" s="106">
        <v>1</v>
      </c>
      <c r="N793" s="106"/>
    </row>
    <row r="794" spans="1:14" ht="19.5" customHeight="1" x14ac:dyDescent="0.25">
      <c r="A794" s="202" t="s">
        <v>639</v>
      </c>
      <c r="B794" s="204"/>
      <c r="C794" s="116">
        <v>8</v>
      </c>
      <c r="D794" s="116">
        <v>17</v>
      </c>
      <c r="E794" s="116">
        <f>SUM(E745:E793)</f>
        <v>17</v>
      </c>
      <c r="F794" s="116">
        <f>SUM(F745:F793)</f>
        <v>0</v>
      </c>
      <c r="G794" s="116">
        <f>SUM(G745:G793)</f>
        <v>17</v>
      </c>
      <c r="H794" s="116"/>
      <c r="I794" s="116">
        <v>11</v>
      </c>
      <c r="J794" s="116">
        <v>31</v>
      </c>
      <c r="K794" s="116">
        <f>SUM(K745:K793)</f>
        <v>31</v>
      </c>
      <c r="L794" s="116">
        <f>SUM(L745:L793)</f>
        <v>0</v>
      </c>
      <c r="M794" s="116">
        <f>SUM(M745:M793)</f>
        <v>31</v>
      </c>
      <c r="N794" s="106"/>
    </row>
    <row r="795" spans="1:14" ht="19.5" customHeight="1" x14ac:dyDescent="0.25">
      <c r="A795" s="188">
        <v>5</v>
      </c>
      <c r="B795" s="188" t="s">
        <v>1004</v>
      </c>
      <c r="C795" s="106"/>
      <c r="D795" s="39"/>
      <c r="E795" s="106"/>
      <c r="F795" s="106"/>
      <c r="G795" s="106"/>
      <c r="H795" s="106"/>
      <c r="I795" s="20" t="s">
        <v>1118</v>
      </c>
      <c r="J795" s="39" t="s">
        <v>1183</v>
      </c>
      <c r="K795" s="106">
        <f t="shared" si="52"/>
        <v>1</v>
      </c>
      <c r="L795" s="106"/>
      <c r="M795" s="106">
        <v>1</v>
      </c>
      <c r="N795" s="106"/>
    </row>
    <row r="796" spans="1:14" ht="19.5" customHeight="1" x14ac:dyDescent="0.25">
      <c r="A796" s="199"/>
      <c r="B796" s="199"/>
      <c r="C796" s="110"/>
      <c r="D796" s="39"/>
      <c r="E796" s="106"/>
      <c r="F796" s="106"/>
      <c r="G796" s="106"/>
      <c r="H796" s="106"/>
      <c r="I796" s="49" t="s">
        <v>1184</v>
      </c>
      <c r="J796" s="39" t="s">
        <v>1185</v>
      </c>
      <c r="K796" s="106">
        <f t="shared" si="52"/>
        <v>1</v>
      </c>
      <c r="L796" s="106"/>
      <c r="M796" s="106">
        <v>1</v>
      </c>
      <c r="N796" s="106"/>
    </row>
    <row r="797" spans="1:14" ht="19.5" customHeight="1" x14ac:dyDescent="0.25">
      <c r="A797" s="199"/>
      <c r="B797" s="199"/>
      <c r="C797" s="110"/>
      <c r="D797" s="39"/>
      <c r="E797" s="106"/>
      <c r="F797" s="106"/>
      <c r="G797" s="106"/>
      <c r="H797" s="106"/>
      <c r="I797" s="49" t="s">
        <v>1186</v>
      </c>
      <c r="J797" s="39" t="s">
        <v>1187</v>
      </c>
      <c r="K797" s="106">
        <f t="shared" si="52"/>
        <v>1</v>
      </c>
      <c r="L797" s="106"/>
      <c r="M797" s="106">
        <v>1</v>
      </c>
      <c r="N797" s="106"/>
    </row>
    <row r="798" spans="1:14" ht="19.5" customHeight="1" x14ac:dyDescent="0.25">
      <c r="A798" s="199"/>
      <c r="B798" s="199"/>
      <c r="C798" s="110" t="s">
        <v>1188</v>
      </c>
      <c r="D798" s="39" t="s">
        <v>1189</v>
      </c>
      <c r="E798" s="106">
        <f>+G798</f>
        <v>1</v>
      </c>
      <c r="F798" s="106"/>
      <c r="G798" s="106">
        <v>1</v>
      </c>
      <c r="H798" s="106"/>
      <c r="I798" s="20"/>
      <c r="J798" s="117"/>
      <c r="K798" s="106">
        <f t="shared" si="52"/>
        <v>0</v>
      </c>
      <c r="L798" s="106"/>
      <c r="M798" s="106"/>
      <c r="N798" s="106"/>
    </row>
    <row r="799" spans="1:14" ht="19.5" customHeight="1" x14ac:dyDescent="0.25">
      <c r="A799" s="199"/>
      <c r="B799" s="199"/>
      <c r="C799" s="110" t="s">
        <v>1190</v>
      </c>
      <c r="D799" s="39" t="s">
        <v>1191</v>
      </c>
      <c r="E799" s="106">
        <f>+G799</f>
        <v>1</v>
      </c>
      <c r="F799" s="106"/>
      <c r="G799" s="106">
        <v>1</v>
      </c>
      <c r="H799" s="106"/>
      <c r="I799" s="20"/>
      <c r="J799" s="117"/>
      <c r="K799" s="106">
        <f t="shared" si="52"/>
        <v>0</v>
      </c>
      <c r="L799" s="106"/>
      <c r="M799" s="106"/>
      <c r="N799" s="106"/>
    </row>
    <row r="800" spans="1:14" ht="19.5" customHeight="1" x14ac:dyDescent="0.25">
      <c r="A800" s="199"/>
      <c r="B800" s="199"/>
      <c r="C800" s="110"/>
      <c r="D800" s="39"/>
      <c r="E800" s="106"/>
      <c r="F800" s="106"/>
      <c r="G800" s="106"/>
      <c r="H800" s="106"/>
      <c r="I800" s="50" t="s">
        <v>1192</v>
      </c>
      <c r="J800" s="39" t="s">
        <v>1193</v>
      </c>
      <c r="K800" s="106">
        <f t="shared" si="52"/>
        <v>1</v>
      </c>
      <c r="L800" s="106"/>
      <c r="M800" s="106">
        <v>1</v>
      </c>
      <c r="N800" s="106"/>
    </row>
    <row r="801" spans="1:14" ht="19.5" customHeight="1" x14ac:dyDescent="0.25">
      <c r="A801" s="199"/>
      <c r="B801" s="199"/>
      <c r="C801" s="49"/>
      <c r="D801" s="39"/>
      <c r="E801" s="106"/>
      <c r="F801" s="106"/>
      <c r="G801" s="106"/>
      <c r="H801" s="106"/>
      <c r="I801" s="20" t="s">
        <v>1194</v>
      </c>
      <c r="J801" s="39" t="s">
        <v>1195</v>
      </c>
      <c r="K801" s="106">
        <f t="shared" ref="K801:K818" si="54">+L801+M801</f>
        <v>1</v>
      </c>
      <c r="L801" s="106"/>
      <c r="M801" s="106">
        <v>1</v>
      </c>
      <c r="N801" s="106"/>
    </row>
    <row r="802" spans="1:14" ht="19.5" customHeight="1" x14ac:dyDescent="0.25">
      <c r="A802" s="199"/>
      <c r="B802" s="199"/>
      <c r="C802" s="49"/>
      <c r="D802" s="39"/>
      <c r="E802" s="106"/>
      <c r="F802" s="106"/>
      <c r="G802" s="106"/>
      <c r="H802" s="106"/>
      <c r="I802" s="20" t="s">
        <v>1194</v>
      </c>
      <c r="J802" s="39" t="s">
        <v>1196</v>
      </c>
      <c r="K802" s="106">
        <f t="shared" si="54"/>
        <v>1</v>
      </c>
      <c r="L802" s="106"/>
      <c r="M802" s="106">
        <v>1</v>
      </c>
      <c r="N802" s="106"/>
    </row>
    <row r="803" spans="1:14" ht="19.5" customHeight="1" x14ac:dyDescent="0.25">
      <c r="A803" s="199"/>
      <c r="B803" s="199"/>
      <c r="C803" s="49"/>
      <c r="D803" s="39"/>
      <c r="E803" s="106"/>
      <c r="F803" s="106"/>
      <c r="G803" s="106"/>
      <c r="H803" s="106"/>
      <c r="I803" s="20" t="s">
        <v>1197</v>
      </c>
      <c r="J803" s="39" t="s">
        <v>1198</v>
      </c>
      <c r="K803" s="106">
        <f t="shared" si="54"/>
        <v>1</v>
      </c>
      <c r="L803" s="106"/>
      <c r="M803" s="106">
        <v>1</v>
      </c>
      <c r="N803" s="106"/>
    </row>
    <row r="804" spans="1:14" ht="19.5" customHeight="1" x14ac:dyDescent="0.25">
      <c r="A804" s="199"/>
      <c r="B804" s="199"/>
      <c r="C804" s="51"/>
      <c r="D804" s="39"/>
      <c r="E804" s="106"/>
      <c r="F804" s="106"/>
      <c r="G804" s="106"/>
      <c r="H804" s="106"/>
      <c r="I804" s="20" t="s">
        <v>1197</v>
      </c>
      <c r="J804" s="39" t="s">
        <v>1199</v>
      </c>
      <c r="K804" s="106">
        <f t="shared" si="54"/>
        <v>1</v>
      </c>
      <c r="L804" s="106"/>
      <c r="M804" s="106">
        <v>1</v>
      </c>
      <c r="N804" s="106"/>
    </row>
    <row r="805" spans="1:14" ht="19.5" customHeight="1" x14ac:dyDescent="0.25">
      <c r="A805" s="199"/>
      <c r="B805" s="199"/>
      <c r="C805" s="197" t="s">
        <v>1200</v>
      </c>
      <c r="D805" s="39" t="s">
        <v>1201</v>
      </c>
      <c r="E805" s="106">
        <f>+G805</f>
        <v>1</v>
      </c>
      <c r="F805" s="106"/>
      <c r="G805" s="106">
        <v>1</v>
      </c>
      <c r="H805" s="106"/>
      <c r="I805" s="20"/>
      <c r="J805" s="117"/>
      <c r="K805" s="106">
        <f t="shared" si="54"/>
        <v>0</v>
      </c>
      <c r="L805" s="106"/>
      <c r="M805" s="106"/>
      <c r="N805" s="106"/>
    </row>
    <row r="806" spans="1:14" ht="19.5" customHeight="1" x14ac:dyDescent="0.25">
      <c r="A806" s="199"/>
      <c r="B806" s="199"/>
      <c r="C806" s="197"/>
      <c r="D806" s="39" t="s">
        <v>1202</v>
      </c>
      <c r="E806" s="106">
        <f>+G806</f>
        <v>1</v>
      </c>
      <c r="F806" s="106"/>
      <c r="G806" s="106">
        <v>1</v>
      </c>
      <c r="H806" s="106"/>
      <c r="I806" s="20"/>
      <c r="J806" s="117"/>
      <c r="K806" s="106">
        <f t="shared" si="54"/>
        <v>0</v>
      </c>
      <c r="L806" s="106"/>
      <c r="M806" s="106"/>
      <c r="N806" s="106"/>
    </row>
    <row r="807" spans="1:14" ht="19.5" customHeight="1" x14ac:dyDescent="0.25">
      <c r="A807" s="199"/>
      <c r="B807" s="199"/>
      <c r="C807" s="49"/>
      <c r="D807" s="39"/>
      <c r="E807" s="106"/>
      <c r="F807" s="106"/>
      <c r="G807" s="106"/>
      <c r="H807" s="106"/>
      <c r="I807" s="20" t="s">
        <v>1200</v>
      </c>
      <c r="J807" s="39" t="s">
        <v>1203</v>
      </c>
      <c r="K807" s="106">
        <f t="shared" si="54"/>
        <v>1</v>
      </c>
      <c r="L807" s="106"/>
      <c r="M807" s="106">
        <v>1</v>
      </c>
      <c r="N807" s="106"/>
    </row>
    <row r="808" spans="1:14" ht="19.5" customHeight="1" x14ac:dyDescent="0.25">
      <c r="A808" s="199"/>
      <c r="B808" s="199"/>
      <c r="C808" s="110"/>
      <c r="D808" s="39"/>
      <c r="E808" s="106"/>
      <c r="F808" s="106"/>
      <c r="G808" s="106"/>
      <c r="H808" s="106"/>
      <c r="I808" s="20" t="s">
        <v>773</v>
      </c>
      <c r="J808" s="117" t="s">
        <v>1204</v>
      </c>
      <c r="K808" s="106">
        <f t="shared" si="54"/>
        <v>1</v>
      </c>
      <c r="L808" s="106"/>
      <c r="M808" s="106">
        <v>1</v>
      </c>
      <c r="N808" s="106"/>
    </row>
    <row r="809" spans="1:14" ht="19.5" customHeight="1" x14ac:dyDescent="0.25">
      <c r="A809" s="189"/>
      <c r="B809" s="189"/>
      <c r="C809" s="110" t="s">
        <v>1205</v>
      </c>
      <c r="D809" s="39" t="s">
        <v>1206</v>
      </c>
      <c r="E809" s="106">
        <f>+G809</f>
        <v>1</v>
      </c>
      <c r="F809" s="106"/>
      <c r="G809" s="106">
        <v>1</v>
      </c>
      <c r="H809" s="106"/>
      <c r="I809" s="20"/>
      <c r="J809" s="117"/>
      <c r="K809" s="106">
        <f t="shared" si="54"/>
        <v>0</v>
      </c>
      <c r="L809" s="106"/>
      <c r="M809" s="106"/>
      <c r="N809" s="106"/>
    </row>
    <row r="810" spans="1:14" ht="19.5" customHeight="1" x14ac:dyDescent="0.25">
      <c r="A810" s="188">
        <v>5</v>
      </c>
      <c r="B810" s="188" t="s">
        <v>1004</v>
      </c>
      <c r="C810" s="110"/>
      <c r="D810" s="39"/>
      <c r="E810" s="106"/>
      <c r="F810" s="106"/>
      <c r="G810" s="106"/>
      <c r="H810" s="106"/>
      <c r="I810" s="49" t="s">
        <v>857</v>
      </c>
      <c r="J810" s="39" t="s">
        <v>1207</v>
      </c>
      <c r="K810" s="106">
        <f t="shared" si="54"/>
        <v>1</v>
      </c>
      <c r="L810" s="106"/>
      <c r="M810" s="106">
        <v>1</v>
      </c>
      <c r="N810" s="106"/>
    </row>
    <row r="811" spans="1:14" ht="19.5" customHeight="1" x14ac:dyDescent="0.25">
      <c r="A811" s="199"/>
      <c r="B811" s="199"/>
      <c r="C811" s="110"/>
      <c r="D811" s="39"/>
      <c r="E811" s="106"/>
      <c r="F811" s="106"/>
      <c r="G811" s="106"/>
      <c r="H811" s="106"/>
      <c r="I811" s="49" t="s">
        <v>1208</v>
      </c>
      <c r="J811" s="39" t="s">
        <v>1209</v>
      </c>
      <c r="K811" s="106">
        <f t="shared" si="54"/>
        <v>1</v>
      </c>
      <c r="L811" s="106"/>
      <c r="M811" s="106">
        <v>1</v>
      </c>
      <c r="N811" s="106"/>
    </row>
    <row r="812" spans="1:14" ht="19.5" customHeight="1" x14ac:dyDescent="0.25">
      <c r="A812" s="199"/>
      <c r="B812" s="199"/>
      <c r="C812" s="110"/>
      <c r="D812" s="39"/>
      <c r="E812" s="106"/>
      <c r="F812" s="106"/>
      <c r="G812" s="106"/>
      <c r="H812" s="106"/>
      <c r="I812" s="49" t="s">
        <v>1210</v>
      </c>
      <c r="J812" s="39" t="s">
        <v>1211</v>
      </c>
      <c r="K812" s="106">
        <f t="shared" si="54"/>
        <v>1</v>
      </c>
      <c r="L812" s="106"/>
      <c r="M812" s="106">
        <v>1</v>
      </c>
      <c r="N812" s="106"/>
    </row>
    <row r="813" spans="1:14" ht="19.5" customHeight="1" x14ac:dyDescent="0.25">
      <c r="A813" s="199"/>
      <c r="B813" s="199"/>
      <c r="C813" s="110" t="s">
        <v>1212</v>
      </c>
      <c r="D813" s="39" t="s">
        <v>1213</v>
      </c>
      <c r="E813" s="106">
        <f>+G813</f>
        <v>1</v>
      </c>
      <c r="F813" s="106"/>
      <c r="G813" s="106">
        <v>1</v>
      </c>
      <c r="H813" s="106"/>
      <c r="I813" s="20"/>
      <c r="J813" s="117"/>
      <c r="K813" s="106">
        <f t="shared" si="54"/>
        <v>0</v>
      </c>
      <c r="L813" s="106"/>
      <c r="M813" s="106"/>
      <c r="N813" s="106"/>
    </row>
    <row r="814" spans="1:14" ht="19.5" customHeight="1" x14ac:dyDescent="0.25">
      <c r="A814" s="189"/>
      <c r="B814" s="189"/>
      <c r="C814" s="49"/>
      <c r="D814" s="39"/>
      <c r="E814" s="106"/>
      <c r="F814" s="106"/>
      <c r="G814" s="106"/>
      <c r="H814" s="106"/>
      <c r="I814" s="20" t="s">
        <v>1212</v>
      </c>
      <c r="J814" s="39" t="s">
        <v>1214</v>
      </c>
      <c r="K814" s="106">
        <f t="shared" si="54"/>
        <v>1</v>
      </c>
      <c r="L814" s="106"/>
      <c r="M814" s="106">
        <v>1</v>
      </c>
      <c r="N814" s="106"/>
    </row>
    <row r="815" spans="1:14" ht="19.5" customHeight="1" x14ac:dyDescent="0.25">
      <c r="A815" s="202" t="s">
        <v>639</v>
      </c>
      <c r="B815" s="204"/>
      <c r="C815" s="116">
        <v>5</v>
      </c>
      <c r="D815" s="116">
        <v>6</v>
      </c>
      <c r="E815" s="116">
        <f>SUM(E795:E814)</f>
        <v>6</v>
      </c>
      <c r="F815" s="116">
        <f>SUM(F795:F814)</f>
        <v>0</v>
      </c>
      <c r="G815" s="116">
        <f>SUM(G795:G814)</f>
        <v>6</v>
      </c>
      <c r="H815" s="116"/>
      <c r="I815" s="116">
        <v>9</v>
      </c>
      <c r="J815" s="116">
        <v>14</v>
      </c>
      <c r="K815" s="116">
        <f>SUM(K795:K814)</f>
        <v>14</v>
      </c>
      <c r="L815" s="116">
        <f>SUM(L795:L814)</f>
        <v>0</v>
      </c>
      <c r="M815" s="116">
        <f>SUM(M795:M814)</f>
        <v>14</v>
      </c>
      <c r="N815" s="106"/>
    </row>
    <row r="816" spans="1:14" ht="19.5" customHeight="1" x14ac:dyDescent="0.25">
      <c r="A816" s="188">
        <v>6</v>
      </c>
      <c r="B816" s="209" t="s">
        <v>1215</v>
      </c>
      <c r="C816" s="106" t="s">
        <v>1216</v>
      </c>
      <c r="D816" s="43" t="s">
        <v>1217</v>
      </c>
      <c r="E816" s="106">
        <v>1</v>
      </c>
      <c r="F816" s="106"/>
      <c r="G816" s="106">
        <v>1</v>
      </c>
      <c r="H816" s="106"/>
      <c r="I816" s="106"/>
      <c r="J816" s="106"/>
      <c r="K816" s="106">
        <f t="shared" si="54"/>
        <v>0</v>
      </c>
      <c r="L816" s="106"/>
      <c r="M816" s="106"/>
      <c r="N816" s="106"/>
    </row>
    <row r="817" spans="1:14" ht="19.5" customHeight="1" x14ac:dyDescent="0.25">
      <c r="A817" s="199"/>
      <c r="B817" s="214"/>
      <c r="C817" s="106" t="s">
        <v>1218</v>
      </c>
      <c r="D817" s="43" t="s">
        <v>1219</v>
      </c>
      <c r="E817" s="106">
        <v>1</v>
      </c>
      <c r="F817" s="106"/>
      <c r="G817" s="106">
        <v>1</v>
      </c>
      <c r="H817" s="106"/>
      <c r="I817" s="106"/>
      <c r="J817" s="106"/>
      <c r="K817" s="106">
        <f t="shared" si="54"/>
        <v>0</v>
      </c>
      <c r="L817" s="106"/>
      <c r="M817" s="106"/>
      <c r="N817" s="106"/>
    </row>
    <row r="818" spans="1:14" ht="19.5" customHeight="1" x14ac:dyDescent="0.25">
      <c r="A818" s="189"/>
      <c r="B818" s="210"/>
      <c r="C818" s="106" t="s">
        <v>1220</v>
      </c>
      <c r="D818" s="43" t="s">
        <v>1221</v>
      </c>
      <c r="E818" s="106">
        <v>1</v>
      </c>
      <c r="F818" s="106"/>
      <c r="G818" s="106">
        <v>1</v>
      </c>
      <c r="H818" s="106"/>
      <c r="I818" s="106"/>
      <c r="J818" s="106"/>
      <c r="K818" s="106">
        <f t="shared" si="54"/>
        <v>0</v>
      </c>
      <c r="L818" s="106"/>
      <c r="M818" s="106"/>
      <c r="N818" s="106"/>
    </row>
    <row r="819" spans="1:14" ht="19.5" customHeight="1" x14ac:dyDescent="0.25">
      <c r="A819" s="202" t="s">
        <v>999</v>
      </c>
      <c r="B819" s="204"/>
      <c r="C819" s="116">
        <v>3</v>
      </c>
      <c r="D819" s="116">
        <v>3</v>
      </c>
      <c r="E819" s="116">
        <f t="shared" ref="E819:M819" si="55">SUM(E816:E818)</f>
        <v>3</v>
      </c>
      <c r="F819" s="116">
        <f t="shared" si="55"/>
        <v>0</v>
      </c>
      <c r="G819" s="116">
        <f t="shared" si="55"/>
        <v>3</v>
      </c>
      <c r="H819" s="116"/>
      <c r="I819" s="116">
        <f t="shared" si="55"/>
        <v>0</v>
      </c>
      <c r="J819" s="116">
        <f t="shared" si="55"/>
        <v>0</v>
      </c>
      <c r="K819" s="116">
        <f t="shared" si="55"/>
        <v>0</v>
      </c>
      <c r="L819" s="116">
        <f t="shared" si="55"/>
        <v>0</v>
      </c>
      <c r="M819" s="116">
        <f t="shared" si="55"/>
        <v>0</v>
      </c>
      <c r="N819" s="106"/>
    </row>
    <row r="820" spans="1:14" ht="19.5" customHeight="1" x14ac:dyDescent="0.25">
      <c r="A820" s="248">
        <v>7</v>
      </c>
      <c r="B820" s="250" t="s">
        <v>1006</v>
      </c>
      <c r="C820" s="116"/>
      <c r="D820" s="116"/>
      <c r="E820" s="116"/>
      <c r="F820" s="116"/>
      <c r="G820" s="116"/>
      <c r="H820" s="116"/>
      <c r="I820" s="117" t="s">
        <v>616</v>
      </c>
      <c r="J820" s="42" t="s">
        <v>1222</v>
      </c>
      <c r="K820" s="106">
        <v>1</v>
      </c>
      <c r="L820" s="106">
        <v>1</v>
      </c>
      <c r="M820" s="116"/>
      <c r="N820" s="106"/>
    </row>
    <row r="821" spans="1:14" ht="19.5" customHeight="1" x14ac:dyDescent="0.25">
      <c r="A821" s="241"/>
      <c r="B821" s="243"/>
      <c r="C821" s="116"/>
      <c r="D821" s="116"/>
      <c r="E821" s="116"/>
      <c r="F821" s="116"/>
      <c r="G821" s="116"/>
      <c r="H821" s="116"/>
      <c r="I821" s="117" t="s">
        <v>616</v>
      </c>
      <c r="J821" s="42" t="s">
        <v>1223</v>
      </c>
      <c r="K821" s="106">
        <v>1</v>
      </c>
      <c r="L821" s="106"/>
      <c r="M821" s="116">
        <v>1</v>
      </c>
      <c r="N821" s="106"/>
    </row>
    <row r="822" spans="1:14" ht="19.5" customHeight="1" x14ac:dyDescent="0.25">
      <c r="A822" s="249"/>
      <c r="B822" s="251"/>
      <c r="C822" s="116"/>
      <c r="D822" s="116"/>
      <c r="E822" s="116">
        <v>0</v>
      </c>
      <c r="F822" s="116"/>
      <c r="G822" s="116">
        <v>0</v>
      </c>
      <c r="H822" s="116"/>
      <c r="I822" s="44" t="s">
        <v>634</v>
      </c>
      <c r="J822" s="42" t="s">
        <v>1224</v>
      </c>
      <c r="K822" s="106">
        <v>1</v>
      </c>
      <c r="L822" s="106"/>
      <c r="M822" s="106">
        <v>1</v>
      </c>
      <c r="N822" s="106"/>
    </row>
    <row r="823" spans="1:14" ht="19.5" customHeight="1" x14ac:dyDescent="0.25">
      <c r="A823" s="202" t="s">
        <v>639</v>
      </c>
      <c r="B823" s="204"/>
      <c r="C823" s="116"/>
      <c r="D823" s="116"/>
      <c r="E823" s="116"/>
      <c r="F823" s="116"/>
      <c r="G823" s="116"/>
      <c r="H823" s="116"/>
      <c r="I823" s="116">
        <v>2</v>
      </c>
      <c r="J823" s="116">
        <v>3</v>
      </c>
      <c r="K823" s="116">
        <f>SUM(K820:K822)</f>
        <v>3</v>
      </c>
      <c r="L823" s="116">
        <f>SUM(L820:L822)</f>
        <v>1</v>
      </c>
      <c r="M823" s="116">
        <f>SUM(M820:M822)</f>
        <v>2</v>
      </c>
      <c r="N823" s="106"/>
    </row>
    <row r="824" spans="1:14" ht="19.5" customHeight="1" x14ac:dyDescent="0.25">
      <c r="A824" s="202" t="s">
        <v>815</v>
      </c>
      <c r="B824" s="204"/>
      <c r="C824" s="116">
        <v>38</v>
      </c>
      <c r="D824" s="116">
        <f>+E824</f>
        <v>64</v>
      </c>
      <c r="E824" s="116">
        <f>+E819+E815+E794+E744+E723+E701+E823</f>
        <v>64</v>
      </c>
      <c r="F824" s="116">
        <f>+F819+F815+F794+F744+F723+F701+F823</f>
        <v>0</v>
      </c>
      <c r="G824" s="116">
        <f>+G819+G815+G794+G744+G723+G701+G823</f>
        <v>64</v>
      </c>
      <c r="H824" s="116"/>
      <c r="I824" s="116">
        <f>+I819+I815+I794+I744+I723+I701+I823</f>
        <v>44</v>
      </c>
      <c r="J824" s="116">
        <f>+J819+J815+J794+J744+J723+J701+J823</f>
        <v>88</v>
      </c>
      <c r="K824" s="116">
        <f>+K819+K815+K794+K744+K723+K701+K823</f>
        <v>88</v>
      </c>
      <c r="L824" s="116">
        <f>+L819+L815+L794+L744+L723+L701+L823</f>
        <v>1</v>
      </c>
      <c r="M824" s="116">
        <f>+M819+M815+M794+M744+M723+M701+M823</f>
        <v>87</v>
      </c>
      <c r="N824" s="106"/>
    </row>
    <row r="826" spans="1:14" ht="20.25" x14ac:dyDescent="0.25">
      <c r="A826" s="165" t="s">
        <v>2176</v>
      </c>
      <c r="B826" s="165"/>
      <c r="C826" s="165"/>
      <c r="D826" s="165"/>
      <c r="E826" s="165"/>
      <c r="F826" s="165"/>
      <c r="G826" s="165"/>
      <c r="H826" s="165"/>
      <c r="I826" s="165"/>
      <c r="J826" s="165"/>
      <c r="K826" s="165"/>
      <c r="L826" s="165"/>
      <c r="M826" s="165"/>
      <c r="N826" s="165"/>
    </row>
    <row r="827" spans="1:14" ht="19.5" customHeight="1" x14ac:dyDescent="0.25">
      <c r="A827" s="187" t="s">
        <v>0</v>
      </c>
      <c r="B827" s="200" t="s">
        <v>1</v>
      </c>
      <c r="C827" s="187" t="s">
        <v>2167</v>
      </c>
      <c r="D827" s="187"/>
      <c r="E827" s="187"/>
      <c r="F827" s="187"/>
      <c r="G827" s="187"/>
      <c r="H827" s="187"/>
      <c r="I827" s="187" t="s">
        <v>47</v>
      </c>
      <c r="J827" s="187"/>
      <c r="K827" s="187"/>
      <c r="L827" s="187"/>
      <c r="M827" s="187"/>
      <c r="N827" s="187"/>
    </row>
    <row r="828" spans="1:14" ht="24.75" customHeight="1" x14ac:dyDescent="0.25">
      <c r="A828" s="187"/>
      <c r="B828" s="200"/>
      <c r="C828" s="187" t="s">
        <v>48</v>
      </c>
      <c r="D828" s="187" t="s">
        <v>2168</v>
      </c>
      <c r="E828" s="187" t="s">
        <v>295</v>
      </c>
      <c r="F828" s="187" t="s">
        <v>22</v>
      </c>
      <c r="G828" s="187"/>
      <c r="H828" s="187"/>
      <c r="I828" s="187" t="s">
        <v>48</v>
      </c>
      <c r="J828" s="187" t="s">
        <v>2168</v>
      </c>
      <c r="K828" s="187" t="s">
        <v>295</v>
      </c>
      <c r="L828" s="187" t="s">
        <v>22</v>
      </c>
      <c r="M828" s="187"/>
      <c r="N828" s="187"/>
    </row>
    <row r="829" spans="1:14" ht="80.25" customHeight="1" x14ac:dyDescent="0.25">
      <c r="A829" s="187"/>
      <c r="B829" s="200"/>
      <c r="C829" s="187"/>
      <c r="D829" s="187"/>
      <c r="E829" s="187"/>
      <c r="F829" s="116" t="s">
        <v>297</v>
      </c>
      <c r="G829" s="116" t="s">
        <v>296</v>
      </c>
      <c r="H829" s="120" t="s">
        <v>1727</v>
      </c>
      <c r="I829" s="187"/>
      <c r="J829" s="187"/>
      <c r="K829" s="187"/>
      <c r="L829" s="116" t="s">
        <v>297</v>
      </c>
      <c r="M829" s="116" t="s">
        <v>296</v>
      </c>
      <c r="N829" s="120" t="s">
        <v>1727</v>
      </c>
    </row>
    <row r="830" spans="1:14" ht="19.5" customHeight="1" x14ac:dyDescent="0.25">
      <c r="A830" s="233">
        <v>1</v>
      </c>
      <c r="B830" s="233" t="s">
        <v>1429</v>
      </c>
      <c r="C830" s="110" t="s">
        <v>1430</v>
      </c>
      <c r="D830" s="18" t="s">
        <v>1431</v>
      </c>
      <c r="E830" s="106">
        <f t="shared" ref="E830:E835" si="56">+F830+G830</f>
        <v>1</v>
      </c>
      <c r="F830" s="106"/>
      <c r="G830" s="106">
        <v>1</v>
      </c>
      <c r="H830" s="106"/>
      <c r="I830" s="110"/>
      <c r="J830" s="18"/>
      <c r="K830" s="106"/>
      <c r="L830" s="106"/>
      <c r="M830" s="106"/>
      <c r="N830" s="106"/>
    </row>
    <row r="831" spans="1:14" ht="19.5" customHeight="1" x14ac:dyDescent="0.25">
      <c r="A831" s="234"/>
      <c r="B831" s="234"/>
      <c r="C831" s="110" t="s">
        <v>1432</v>
      </c>
      <c r="D831" s="18" t="s">
        <v>1433</v>
      </c>
      <c r="E831" s="106">
        <f t="shared" si="56"/>
        <v>1</v>
      </c>
      <c r="F831" s="106"/>
      <c r="G831" s="106">
        <v>1</v>
      </c>
      <c r="H831" s="106"/>
      <c r="I831" s="110"/>
      <c r="J831" s="18"/>
      <c r="K831" s="106"/>
      <c r="L831" s="106"/>
      <c r="M831" s="106"/>
      <c r="N831" s="106"/>
    </row>
    <row r="832" spans="1:14" ht="19.5" customHeight="1" x14ac:dyDescent="0.25">
      <c r="A832" s="234"/>
      <c r="B832" s="234"/>
      <c r="C832" s="110" t="s">
        <v>1434</v>
      </c>
      <c r="D832" s="18" t="s">
        <v>1435</v>
      </c>
      <c r="E832" s="106">
        <f t="shared" si="56"/>
        <v>1</v>
      </c>
      <c r="F832" s="106"/>
      <c r="G832" s="106">
        <v>1</v>
      </c>
      <c r="H832" s="106"/>
      <c r="I832" s="110"/>
      <c r="J832" s="18"/>
      <c r="K832" s="106"/>
      <c r="L832" s="106"/>
      <c r="M832" s="106"/>
      <c r="N832" s="106"/>
    </row>
    <row r="833" spans="1:14" ht="19.5" customHeight="1" x14ac:dyDescent="0.25">
      <c r="A833" s="234"/>
      <c r="B833" s="234"/>
      <c r="C833" s="110" t="s">
        <v>1436</v>
      </c>
      <c r="D833" s="18" t="s">
        <v>1437</v>
      </c>
      <c r="E833" s="106">
        <f t="shared" si="56"/>
        <v>1</v>
      </c>
      <c r="F833" s="106"/>
      <c r="G833" s="106">
        <v>1</v>
      </c>
      <c r="H833" s="106"/>
      <c r="I833" s="110"/>
      <c r="J833" s="18"/>
      <c r="K833" s="106"/>
      <c r="L833" s="106"/>
      <c r="M833" s="106"/>
      <c r="N833" s="106"/>
    </row>
    <row r="834" spans="1:14" ht="19.5" customHeight="1" x14ac:dyDescent="0.25">
      <c r="A834" s="234"/>
      <c r="B834" s="234"/>
      <c r="C834" s="110" t="s">
        <v>1438</v>
      </c>
      <c r="D834" s="18" t="s">
        <v>1439</v>
      </c>
      <c r="E834" s="106">
        <f t="shared" si="56"/>
        <v>1</v>
      </c>
      <c r="F834" s="106"/>
      <c r="G834" s="106">
        <v>1</v>
      </c>
      <c r="H834" s="106"/>
      <c r="I834" s="110"/>
      <c r="J834" s="18"/>
      <c r="K834" s="106"/>
      <c r="L834" s="106"/>
      <c r="M834" s="106"/>
      <c r="N834" s="106"/>
    </row>
    <row r="835" spans="1:14" ht="19.5" customHeight="1" x14ac:dyDescent="0.25">
      <c r="A835" s="234"/>
      <c r="B835" s="235"/>
      <c r="C835" s="110" t="s">
        <v>1440</v>
      </c>
      <c r="D835" s="18" t="s">
        <v>1441</v>
      </c>
      <c r="E835" s="106">
        <f t="shared" si="56"/>
        <v>1</v>
      </c>
      <c r="F835" s="106"/>
      <c r="G835" s="106">
        <v>1</v>
      </c>
      <c r="H835" s="106"/>
      <c r="I835" s="110"/>
      <c r="J835" s="18"/>
      <c r="K835" s="106"/>
      <c r="L835" s="106"/>
      <c r="M835" s="106"/>
      <c r="N835" s="106"/>
    </row>
    <row r="836" spans="1:14" ht="19.5" customHeight="1" x14ac:dyDescent="0.25">
      <c r="A836" s="235"/>
      <c r="B836" s="125" t="s">
        <v>316</v>
      </c>
      <c r="C836" s="116">
        <v>6</v>
      </c>
      <c r="D836" s="116">
        <f>+E836</f>
        <v>6</v>
      </c>
      <c r="E836" s="116">
        <f>SUM(E830:E835)</f>
        <v>6</v>
      </c>
      <c r="F836" s="116">
        <f>SUM(F830:F835)</f>
        <v>0</v>
      </c>
      <c r="G836" s="116">
        <f>SUM(G830:G835)</f>
        <v>6</v>
      </c>
      <c r="H836" s="116"/>
      <c r="I836" s="116"/>
      <c r="J836" s="116"/>
      <c r="K836" s="116">
        <f>SUM(K830:K832)</f>
        <v>0</v>
      </c>
      <c r="L836" s="116">
        <f>SUM(L830:L832)</f>
        <v>0</v>
      </c>
      <c r="M836" s="116">
        <f>SUM(M830:M832)</f>
        <v>0</v>
      </c>
      <c r="N836" s="106"/>
    </row>
    <row r="837" spans="1:14" ht="19.5" customHeight="1" x14ac:dyDescent="0.25">
      <c r="A837" s="233">
        <v>2</v>
      </c>
      <c r="B837" s="233" t="s">
        <v>1442</v>
      </c>
      <c r="C837" s="110" t="s">
        <v>1443</v>
      </c>
      <c r="D837" s="18" t="s">
        <v>1444</v>
      </c>
      <c r="E837" s="106">
        <f>+F837+G837</f>
        <v>1</v>
      </c>
      <c r="F837" s="106"/>
      <c r="G837" s="106">
        <v>1</v>
      </c>
      <c r="H837" s="106"/>
      <c r="I837" s="106"/>
      <c r="J837" s="18"/>
      <c r="K837" s="106"/>
      <c r="L837" s="106"/>
      <c r="M837" s="106"/>
      <c r="N837" s="106"/>
    </row>
    <row r="838" spans="1:14" ht="19.5" customHeight="1" x14ac:dyDescent="0.25">
      <c r="A838" s="234"/>
      <c r="B838" s="234"/>
      <c r="C838" s="110" t="s">
        <v>1445</v>
      </c>
      <c r="D838" s="18" t="s">
        <v>1446</v>
      </c>
      <c r="E838" s="106">
        <f t="shared" ref="E838:E843" si="57">+F838+G838</f>
        <v>1</v>
      </c>
      <c r="F838" s="106"/>
      <c r="G838" s="106">
        <v>1</v>
      </c>
      <c r="H838" s="106"/>
      <c r="I838" s="106"/>
      <c r="J838" s="18"/>
      <c r="K838" s="106"/>
      <c r="L838" s="106"/>
      <c r="M838" s="106"/>
      <c r="N838" s="106"/>
    </row>
    <row r="839" spans="1:14" ht="19.5" customHeight="1" x14ac:dyDescent="0.25">
      <c r="A839" s="234"/>
      <c r="B839" s="234"/>
      <c r="C839" s="110" t="s">
        <v>1447</v>
      </c>
      <c r="D839" s="18" t="s">
        <v>1448</v>
      </c>
      <c r="E839" s="106">
        <f t="shared" si="57"/>
        <v>1</v>
      </c>
      <c r="F839" s="106"/>
      <c r="G839" s="106">
        <v>1</v>
      </c>
      <c r="H839" s="106"/>
      <c r="I839" s="110"/>
      <c r="J839" s="18"/>
      <c r="K839" s="106"/>
      <c r="L839" s="106"/>
      <c r="M839" s="106"/>
      <c r="N839" s="106"/>
    </row>
    <row r="840" spans="1:14" ht="19.5" customHeight="1" x14ac:dyDescent="0.25">
      <c r="A840" s="234"/>
      <c r="B840" s="234"/>
      <c r="C840" s="106" t="s">
        <v>1449</v>
      </c>
      <c r="D840" s="18" t="s">
        <v>1450</v>
      </c>
      <c r="E840" s="106">
        <f t="shared" si="57"/>
        <v>1</v>
      </c>
      <c r="F840" s="106"/>
      <c r="G840" s="106">
        <v>1</v>
      </c>
      <c r="H840" s="106"/>
      <c r="I840" s="110"/>
      <c r="J840" s="18"/>
      <c r="K840" s="106"/>
      <c r="L840" s="106"/>
      <c r="M840" s="106"/>
      <c r="N840" s="106"/>
    </row>
    <row r="841" spans="1:14" ht="19.5" customHeight="1" x14ac:dyDescent="0.25">
      <c r="A841" s="234"/>
      <c r="B841" s="234"/>
      <c r="C841" s="106" t="s">
        <v>1141</v>
      </c>
      <c r="D841" s="18" t="s">
        <v>1451</v>
      </c>
      <c r="E841" s="106">
        <f t="shared" si="57"/>
        <v>1</v>
      </c>
      <c r="F841" s="106"/>
      <c r="G841" s="106">
        <v>1</v>
      </c>
      <c r="H841" s="106"/>
      <c r="I841" s="110"/>
      <c r="J841" s="18"/>
      <c r="K841" s="106"/>
      <c r="L841" s="106"/>
      <c r="M841" s="106"/>
      <c r="N841" s="106"/>
    </row>
    <row r="842" spans="1:14" ht="19.5" customHeight="1" x14ac:dyDescent="0.25">
      <c r="A842" s="234"/>
      <c r="B842" s="234"/>
      <c r="C842" s="110" t="s">
        <v>1452</v>
      </c>
      <c r="D842" s="18" t="s">
        <v>1453</v>
      </c>
      <c r="E842" s="106">
        <f t="shared" si="57"/>
        <v>1</v>
      </c>
      <c r="F842" s="106"/>
      <c r="G842" s="106">
        <v>1</v>
      </c>
      <c r="H842" s="106"/>
      <c r="I842" s="110"/>
      <c r="J842" s="18"/>
      <c r="K842" s="106"/>
      <c r="L842" s="106"/>
      <c r="M842" s="106"/>
      <c r="N842" s="106"/>
    </row>
    <row r="843" spans="1:14" ht="19.5" customHeight="1" x14ac:dyDescent="0.25">
      <c r="A843" s="234"/>
      <c r="B843" s="235"/>
      <c r="C843" s="110" t="s">
        <v>616</v>
      </c>
      <c r="D843" s="18" t="s">
        <v>1454</v>
      </c>
      <c r="E843" s="106">
        <f t="shared" si="57"/>
        <v>1</v>
      </c>
      <c r="F843" s="106"/>
      <c r="G843" s="106">
        <v>1</v>
      </c>
      <c r="H843" s="106"/>
      <c r="I843" s="110"/>
      <c r="J843" s="18"/>
      <c r="K843" s="106"/>
      <c r="L843" s="106"/>
      <c r="M843" s="106"/>
      <c r="N843" s="106"/>
    </row>
    <row r="844" spans="1:14" ht="19.5" customHeight="1" x14ac:dyDescent="0.25">
      <c r="A844" s="235"/>
      <c r="B844" s="125" t="s">
        <v>316</v>
      </c>
      <c r="C844" s="116">
        <v>7</v>
      </c>
      <c r="D844" s="123">
        <f>+E844</f>
        <v>7</v>
      </c>
      <c r="E844" s="116">
        <f>SUM(E837:E843)</f>
        <v>7</v>
      </c>
      <c r="F844" s="116">
        <f>SUM(F837:F843)</f>
        <v>0</v>
      </c>
      <c r="G844" s="116">
        <f>SUM(G837:G843)</f>
        <v>7</v>
      </c>
      <c r="H844" s="116"/>
      <c r="I844" s="116"/>
      <c r="J844" s="116"/>
      <c r="K844" s="116">
        <f>SUM(K837:K840)</f>
        <v>0</v>
      </c>
      <c r="L844" s="116">
        <f>SUM(L837:L840)</f>
        <v>0</v>
      </c>
      <c r="M844" s="116">
        <f>SUM(M837:M840)</f>
        <v>0</v>
      </c>
      <c r="N844" s="106"/>
    </row>
    <row r="845" spans="1:14" ht="19.5" customHeight="1" x14ac:dyDescent="0.25">
      <c r="A845" s="221">
        <v>3</v>
      </c>
      <c r="B845" s="121" t="s">
        <v>11</v>
      </c>
      <c r="C845" s="106" t="s">
        <v>1455</v>
      </c>
      <c r="D845" s="18" t="s">
        <v>1456</v>
      </c>
      <c r="E845" s="106">
        <f>+F845+G845</f>
        <v>1</v>
      </c>
      <c r="F845" s="106"/>
      <c r="G845" s="106">
        <v>1</v>
      </c>
      <c r="H845" s="106"/>
      <c r="I845" s="106"/>
      <c r="J845" s="18"/>
      <c r="K845" s="106"/>
      <c r="L845" s="106"/>
      <c r="M845" s="106"/>
      <c r="N845" s="106"/>
    </row>
    <row r="846" spans="1:14" ht="19.5" customHeight="1" x14ac:dyDescent="0.25">
      <c r="A846" s="221"/>
      <c r="B846" s="125" t="s">
        <v>316</v>
      </c>
      <c r="C846" s="116">
        <v>1</v>
      </c>
      <c r="D846" s="123">
        <f>+E846</f>
        <v>1</v>
      </c>
      <c r="E846" s="125">
        <f>SUM(E845)</f>
        <v>1</v>
      </c>
      <c r="F846" s="116"/>
      <c r="G846" s="125">
        <f>SUM(G845)</f>
        <v>1</v>
      </c>
      <c r="H846" s="125"/>
      <c r="I846" s="116"/>
      <c r="J846" s="116"/>
      <c r="K846" s="116">
        <f>SUM(K845)</f>
        <v>0</v>
      </c>
      <c r="L846" s="116">
        <f>SUM(L845)</f>
        <v>0</v>
      </c>
      <c r="M846" s="116">
        <f>SUM(M845)</f>
        <v>0</v>
      </c>
      <c r="N846" s="106"/>
    </row>
    <row r="847" spans="1:14" ht="19.5" customHeight="1" x14ac:dyDescent="0.25">
      <c r="A847" s="221">
        <v>4</v>
      </c>
      <c r="B847" s="221" t="s">
        <v>1457</v>
      </c>
      <c r="C847" s="106" t="s">
        <v>1458</v>
      </c>
      <c r="D847" s="124" t="s">
        <v>1459</v>
      </c>
      <c r="E847" s="106">
        <f t="shared" ref="E847:E873" si="58">+F847+G847</f>
        <v>1</v>
      </c>
      <c r="F847" s="106"/>
      <c r="G847" s="106">
        <v>1</v>
      </c>
      <c r="H847" s="106"/>
      <c r="I847" s="106" t="s">
        <v>1460</v>
      </c>
      <c r="J847" s="124" t="s">
        <v>1461</v>
      </c>
      <c r="K847" s="106">
        <f>+L847+M847</f>
        <v>1</v>
      </c>
      <c r="L847" s="106"/>
      <c r="M847" s="106">
        <v>1</v>
      </c>
      <c r="N847" s="106"/>
    </row>
    <row r="848" spans="1:14" ht="19.5" customHeight="1" x14ac:dyDescent="0.25">
      <c r="A848" s="221"/>
      <c r="B848" s="221"/>
      <c r="C848" s="106" t="s">
        <v>1462</v>
      </c>
      <c r="D848" s="124" t="s">
        <v>1463</v>
      </c>
      <c r="E848" s="106">
        <f t="shared" si="58"/>
        <v>1</v>
      </c>
      <c r="F848" s="106"/>
      <c r="G848" s="106">
        <v>1</v>
      </c>
      <c r="H848" s="106"/>
      <c r="I848" s="106"/>
      <c r="J848" s="124"/>
      <c r="K848" s="106"/>
      <c r="L848" s="106"/>
      <c r="M848" s="106"/>
      <c r="N848" s="106"/>
    </row>
    <row r="849" spans="1:14" ht="19.5" customHeight="1" x14ac:dyDescent="0.25">
      <c r="A849" s="221"/>
      <c r="B849" s="221"/>
      <c r="C849" s="106" t="s">
        <v>1464</v>
      </c>
      <c r="D849" s="124" t="s">
        <v>1465</v>
      </c>
      <c r="E849" s="106">
        <f t="shared" si="58"/>
        <v>1</v>
      </c>
      <c r="F849" s="106"/>
      <c r="G849" s="106">
        <v>1</v>
      </c>
      <c r="H849" s="106"/>
      <c r="I849" s="106"/>
      <c r="J849" s="124"/>
      <c r="K849" s="106"/>
      <c r="L849" s="106"/>
      <c r="M849" s="106"/>
      <c r="N849" s="106"/>
    </row>
    <row r="850" spans="1:14" ht="19.5" customHeight="1" x14ac:dyDescent="0.25">
      <c r="A850" s="221"/>
      <c r="B850" s="221"/>
      <c r="C850" s="106" t="s">
        <v>1466</v>
      </c>
      <c r="D850" s="124" t="s">
        <v>1467</v>
      </c>
      <c r="E850" s="106">
        <f t="shared" si="58"/>
        <v>1</v>
      </c>
      <c r="F850" s="106"/>
      <c r="G850" s="106">
        <v>1</v>
      </c>
      <c r="H850" s="106"/>
      <c r="I850" s="106"/>
      <c r="J850" s="124"/>
      <c r="K850" s="106"/>
      <c r="L850" s="106"/>
      <c r="M850" s="106"/>
      <c r="N850" s="106"/>
    </row>
    <row r="851" spans="1:14" ht="19.5" customHeight="1" x14ac:dyDescent="0.25">
      <c r="A851" s="221"/>
      <c r="B851" s="125" t="s">
        <v>316</v>
      </c>
      <c r="C851" s="31">
        <v>4</v>
      </c>
      <c r="D851" s="123">
        <f>+E851</f>
        <v>4</v>
      </c>
      <c r="E851" s="116">
        <f>SUM(E847:E850)</f>
        <v>4</v>
      </c>
      <c r="F851" s="116">
        <f>SUM(F847:F850)</f>
        <v>0</v>
      </c>
      <c r="G851" s="116">
        <f>SUM(G847:G850)</f>
        <v>4</v>
      </c>
      <c r="H851" s="116"/>
      <c r="I851" s="31">
        <v>1</v>
      </c>
      <c r="J851" s="123">
        <v>1</v>
      </c>
      <c r="K851" s="116">
        <f>SUM(K847:K850)</f>
        <v>1</v>
      </c>
      <c r="L851" s="116">
        <f>SUM(L847:L850)</f>
        <v>0</v>
      </c>
      <c r="M851" s="116">
        <f>SUM(M847:M850)</f>
        <v>1</v>
      </c>
      <c r="N851" s="106"/>
    </row>
    <row r="852" spans="1:14" ht="19.5" customHeight="1" x14ac:dyDescent="0.25">
      <c r="A852" s="221">
        <v>5</v>
      </c>
      <c r="B852" s="233" t="s">
        <v>1468</v>
      </c>
      <c r="C852" s="110" t="s">
        <v>1469</v>
      </c>
      <c r="D852" s="18" t="s">
        <v>1470</v>
      </c>
      <c r="E852" s="106">
        <f>+F852+G852</f>
        <v>1</v>
      </c>
      <c r="F852" s="106"/>
      <c r="G852" s="106">
        <v>1</v>
      </c>
      <c r="H852" s="106"/>
      <c r="I852" s="110"/>
      <c r="J852" s="18"/>
      <c r="K852" s="106"/>
      <c r="L852" s="106"/>
      <c r="M852" s="106"/>
      <c r="N852" s="106"/>
    </row>
    <row r="853" spans="1:14" ht="19.5" customHeight="1" x14ac:dyDescent="0.25">
      <c r="A853" s="221"/>
      <c r="B853" s="235"/>
      <c r="C853" s="110" t="s">
        <v>1471</v>
      </c>
      <c r="D853" s="18" t="s">
        <v>1472</v>
      </c>
      <c r="E853" s="106">
        <f>+F853+G853</f>
        <v>1</v>
      </c>
      <c r="F853" s="106"/>
      <c r="G853" s="106">
        <v>1</v>
      </c>
      <c r="H853" s="106"/>
      <c r="I853" s="110"/>
      <c r="J853" s="18"/>
      <c r="K853" s="106"/>
      <c r="L853" s="106"/>
      <c r="M853" s="106"/>
      <c r="N853" s="106"/>
    </row>
    <row r="854" spans="1:14" ht="19.5" customHeight="1" x14ac:dyDescent="0.25">
      <c r="A854" s="221"/>
      <c r="B854" s="125" t="s">
        <v>316</v>
      </c>
      <c r="C854" s="31">
        <v>3</v>
      </c>
      <c r="D854" s="31">
        <v>2</v>
      </c>
      <c r="E854" s="116">
        <f>SUM(E852:E853)</f>
        <v>2</v>
      </c>
      <c r="F854" s="116">
        <f>SUM(F852:F853)</f>
        <v>0</v>
      </c>
      <c r="G854" s="116">
        <f>SUM(G852:G853)</f>
        <v>2</v>
      </c>
      <c r="H854" s="116"/>
      <c r="I854" s="31"/>
      <c r="J854" s="123"/>
      <c r="K854" s="116">
        <f>SUM(K852:K852)</f>
        <v>0</v>
      </c>
      <c r="L854" s="116">
        <f>SUM(L852:L852)</f>
        <v>0</v>
      </c>
      <c r="M854" s="116">
        <f>SUM(M852:M852)</f>
        <v>0</v>
      </c>
      <c r="N854" s="106"/>
    </row>
    <row r="855" spans="1:14" ht="19.5" customHeight="1" x14ac:dyDescent="0.25">
      <c r="A855" s="221">
        <v>6</v>
      </c>
      <c r="B855" s="233" t="s">
        <v>1473</v>
      </c>
      <c r="C855" s="110" t="s">
        <v>1474</v>
      </c>
      <c r="D855" s="18" t="s">
        <v>1475</v>
      </c>
      <c r="E855" s="106">
        <f t="shared" si="58"/>
        <v>1</v>
      </c>
      <c r="F855" s="106"/>
      <c r="G855" s="106">
        <v>1</v>
      </c>
      <c r="H855" s="106"/>
      <c r="I855" s="110"/>
      <c r="J855" s="18"/>
      <c r="K855" s="106"/>
      <c r="L855" s="106"/>
      <c r="M855" s="106"/>
      <c r="N855" s="106"/>
    </row>
    <row r="856" spans="1:14" ht="19.5" customHeight="1" x14ac:dyDescent="0.25">
      <c r="A856" s="221"/>
      <c r="B856" s="234"/>
      <c r="C856" s="110" t="s">
        <v>1476</v>
      </c>
      <c r="D856" s="18" t="s">
        <v>1477</v>
      </c>
      <c r="E856" s="106">
        <f t="shared" si="58"/>
        <v>1</v>
      </c>
      <c r="F856" s="106"/>
      <c r="G856" s="106">
        <v>1</v>
      </c>
      <c r="H856" s="106"/>
      <c r="I856" s="110"/>
      <c r="J856" s="18"/>
      <c r="K856" s="106"/>
      <c r="L856" s="106"/>
      <c r="M856" s="106"/>
      <c r="N856" s="106"/>
    </row>
    <row r="857" spans="1:14" ht="19.5" customHeight="1" x14ac:dyDescent="0.25">
      <c r="A857" s="221"/>
      <c r="B857" s="234"/>
      <c r="C857" s="110" t="s">
        <v>1478</v>
      </c>
      <c r="D857" s="18" t="s">
        <v>1479</v>
      </c>
      <c r="E857" s="106">
        <f t="shared" si="58"/>
        <v>1</v>
      </c>
      <c r="F857" s="106"/>
      <c r="G857" s="106">
        <v>1</v>
      </c>
      <c r="H857" s="106"/>
      <c r="I857" s="110"/>
      <c r="J857" s="18"/>
      <c r="K857" s="106"/>
      <c r="L857" s="106"/>
      <c r="M857" s="106"/>
      <c r="N857" s="106"/>
    </row>
    <row r="858" spans="1:14" ht="19.5" customHeight="1" x14ac:dyDescent="0.25">
      <c r="A858" s="221"/>
      <c r="B858" s="235"/>
      <c r="C858" s="110" t="s">
        <v>1480</v>
      </c>
      <c r="D858" s="18" t="s">
        <v>1481</v>
      </c>
      <c r="E858" s="106">
        <f t="shared" si="58"/>
        <v>1</v>
      </c>
      <c r="F858" s="106"/>
      <c r="G858" s="106">
        <v>1</v>
      </c>
      <c r="H858" s="106"/>
      <c r="I858" s="110"/>
      <c r="J858" s="18"/>
      <c r="K858" s="106"/>
      <c r="L858" s="106"/>
      <c r="M858" s="106"/>
      <c r="N858" s="106"/>
    </row>
    <row r="859" spans="1:14" ht="19.5" customHeight="1" x14ac:dyDescent="0.25">
      <c r="A859" s="221"/>
      <c r="B859" s="125" t="s">
        <v>316</v>
      </c>
      <c r="C859" s="31">
        <v>4</v>
      </c>
      <c r="D859" s="123">
        <v>4</v>
      </c>
      <c r="E859" s="116">
        <f>SUM(E855:E858)</f>
        <v>4</v>
      </c>
      <c r="F859" s="116">
        <f>SUM(F855:F858)</f>
        <v>0</v>
      </c>
      <c r="G859" s="116">
        <f>SUM(G855:G858)</f>
        <v>4</v>
      </c>
      <c r="H859" s="116"/>
      <c r="I859" s="31"/>
      <c r="J859" s="31"/>
      <c r="K859" s="116">
        <f>SUM(K855:K856)</f>
        <v>0</v>
      </c>
      <c r="L859" s="116">
        <f>SUM(L855:L856)</f>
        <v>0</v>
      </c>
      <c r="M859" s="116">
        <f>SUM(M855:M856)</f>
        <v>0</v>
      </c>
      <c r="N859" s="106"/>
    </row>
    <row r="860" spans="1:14" ht="19.5" customHeight="1" x14ac:dyDescent="0.25">
      <c r="A860" s="221">
        <v>7</v>
      </c>
      <c r="B860" s="121" t="s">
        <v>1482</v>
      </c>
      <c r="C860" s="110" t="s">
        <v>636</v>
      </c>
      <c r="D860" s="18" t="s">
        <v>1483</v>
      </c>
      <c r="E860" s="106">
        <f>+F860+G860</f>
        <v>1</v>
      </c>
      <c r="F860" s="106"/>
      <c r="G860" s="106">
        <v>1</v>
      </c>
      <c r="H860" s="106"/>
      <c r="I860" s="110"/>
      <c r="J860" s="18"/>
      <c r="K860" s="106"/>
      <c r="L860" s="106"/>
      <c r="M860" s="106"/>
      <c r="N860" s="106"/>
    </row>
    <row r="861" spans="1:14" ht="19.5" customHeight="1" x14ac:dyDescent="0.25">
      <c r="A861" s="221"/>
      <c r="B861" s="125" t="s">
        <v>316</v>
      </c>
      <c r="C861" s="31">
        <v>1</v>
      </c>
      <c r="D861" s="123">
        <v>1</v>
      </c>
      <c r="E861" s="116">
        <f>SUM(E860)</f>
        <v>1</v>
      </c>
      <c r="F861" s="116">
        <f>SUM(F860)</f>
        <v>0</v>
      </c>
      <c r="G861" s="116">
        <f>SUM(G860)</f>
        <v>1</v>
      </c>
      <c r="H861" s="116"/>
      <c r="I861" s="31"/>
      <c r="J861" s="31"/>
      <c r="K861" s="116"/>
      <c r="L861" s="116"/>
      <c r="M861" s="116"/>
      <c r="N861" s="106"/>
    </row>
    <row r="862" spans="1:14" ht="19.5" customHeight="1" x14ac:dyDescent="0.25">
      <c r="A862" s="221">
        <v>8</v>
      </c>
      <c r="B862" s="121" t="s">
        <v>1484</v>
      </c>
      <c r="C862" s="110" t="s">
        <v>1320</v>
      </c>
      <c r="D862" s="18" t="s">
        <v>1485</v>
      </c>
      <c r="E862" s="106">
        <f>+F862+G862</f>
        <v>1</v>
      </c>
      <c r="F862" s="106"/>
      <c r="G862" s="106">
        <v>1</v>
      </c>
      <c r="H862" s="106"/>
      <c r="I862" s="110"/>
      <c r="J862" s="18"/>
      <c r="K862" s="106"/>
      <c r="L862" s="106"/>
      <c r="M862" s="106"/>
      <c r="N862" s="106"/>
    </row>
    <row r="863" spans="1:14" ht="19.5" customHeight="1" x14ac:dyDescent="0.25">
      <c r="A863" s="221"/>
      <c r="B863" s="125" t="s">
        <v>316</v>
      </c>
      <c r="C863" s="31">
        <v>1</v>
      </c>
      <c r="D863" s="123">
        <v>1</v>
      </c>
      <c r="E863" s="125">
        <f>SUM(E862)</f>
        <v>1</v>
      </c>
      <c r="F863" s="125">
        <f>SUM(F862)</f>
        <v>0</v>
      </c>
      <c r="G863" s="125">
        <f>SUM(G862)</f>
        <v>1</v>
      </c>
      <c r="H863" s="125"/>
      <c r="I863" s="31"/>
      <c r="J863" s="31"/>
      <c r="K863" s="125">
        <f>SUM(K862)</f>
        <v>0</v>
      </c>
      <c r="L863" s="125">
        <f>SUM(L862)</f>
        <v>0</v>
      </c>
      <c r="M863" s="125">
        <f>SUM(M862)</f>
        <v>0</v>
      </c>
      <c r="N863" s="106"/>
    </row>
    <row r="864" spans="1:14" ht="19.5" customHeight="1" x14ac:dyDescent="0.25">
      <c r="A864" s="221">
        <v>9</v>
      </c>
      <c r="B864" s="221" t="s">
        <v>1486</v>
      </c>
      <c r="C864" s="89" t="s">
        <v>1487</v>
      </c>
      <c r="D864" s="18" t="s">
        <v>1488</v>
      </c>
      <c r="E864" s="106">
        <f t="shared" si="58"/>
        <v>1</v>
      </c>
      <c r="F864" s="121"/>
      <c r="G864" s="121">
        <v>1</v>
      </c>
      <c r="H864" s="121"/>
      <c r="I864" s="110" t="s">
        <v>1489</v>
      </c>
      <c r="J864" s="18" t="s">
        <v>1490</v>
      </c>
      <c r="K864" s="106">
        <f>+L864+M864</f>
        <v>1</v>
      </c>
      <c r="L864" s="121"/>
      <c r="M864" s="121">
        <v>1</v>
      </c>
      <c r="N864" s="106"/>
    </row>
    <row r="865" spans="1:14" ht="19.5" customHeight="1" x14ac:dyDescent="0.25">
      <c r="A865" s="221"/>
      <c r="B865" s="221"/>
      <c r="C865" s="89"/>
      <c r="D865" s="18"/>
      <c r="E865" s="106"/>
      <c r="F865" s="121"/>
      <c r="G865" s="121"/>
      <c r="H865" s="121"/>
      <c r="I865" s="89" t="s">
        <v>1491</v>
      </c>
      <c r="J865" s="18" t="s">
        <v>1488</v>
      </c>
      <c r="K865" s="106">
        <f>+L865+M865</f>
        <v>1</v>
      </c>
      <c r="L865" s="121"/>
      <c r="M865" s="121">
        <v>1</v>
      </c>
      <c r="N865" s="106"/>
    </row>
    <row r="866" spans="1:14" ht="19.5" customHeight="1" x14ac:dyDescent="0.25">
      <c r="A866" s="221"/>
      <c r="B866" s="125" t="s">
        <v>316</v>
      </c>
      <c r="C866" s="31">
        <v>1</v>
      </c>
      <c r="D866" s="123">
        <v>1</v>
      </c>
      <c r="E866" s="125">
        <f>SUM(E864:E865)</f>
        <v>1</v>
      </c>
      <c r="F866" s="125">
        <f>SUM(F864:F865)</f>
        <v>0</v>
      </c>
      <c r="G866" s="125">
        <f>SUM(G864:G865)</f>
        <v>1</v>
      </c>
      <c r="H866" s="125"/>
      <c r="I866" s="31">
        <v>2</v>
      </c>
      <c r="J866" s="31">
        <v>2</v>
      </c>
      <c r="K866" s="125">
        <f>SUM(K864:K865)</f>
        <v>2</v>
      </c>
      <c r="L866" s="125">
        <f>SUM(L864:L865)</f>
        <v>0</v>
      </c>
      <c r="M866" s="125">
        <f>SUM(M864:M865)</f>
        <v>2</v>
      </c>
      <c r="N866" s="106"/>
    </row>
    <row r="867" spans="1:14" ht="19.5" customHeight="1" x14ac:dyDescent="0.25">
      <c r="A867" s="221">
        <v>10</v>
      </c>
      <c r="B867" s="221" t="s">
        <v>1492</v>
      </c>
      <c r="C867" s="110" t="s">
        <v>1493</v>
      </c>
      <c r="D867" s="18" t="s">
        <v>1494</v>
      </c>
      <c r="E867" s="106">
        <f>+F867+G867</f>
        <v>1</v>
      </c>
      <c r="F867" s="106"/>
      <c r="G867" s="106">
        <v>1</v>
      </c>
      <c r="H867" s="106"/>
      <c r="I867" s="110" t="s">
        <v>1493</v>
      </c>
      <c r="J867" s="18" t="s">
        <v>1495</v>
      </c>
      <c r="K867" s="106">
        <f>+L867+M867</f>
        <v>1</v>
      </c>
      <c r="L867" s="106"/>
      <c r="M867" s="106">
        <v>1</v>
      </c>
      <c r="N867" s="106"/>
    </row>
    <row r="868" spans="1:14" ht="19.5" customHeight="1" x14ac:dyDescent="0.25">
      <c r="A868" s="221"/>
      <c r="B868" s="221"/>
      <c r="C868" s="49" t="s">
        <v>1496</v>
      </c>
      <c r="D868" s="18" t="s">
        <v>1497</v>
      </c>
      <c r="E868" s="106">
        <v>1</v>
      </c>
      <c r="F868" s="106"/>
      <c r="G868" s="106">
        <v>1</v>
      </c>
      <c r="H868" s="106"/>
      <c r="I868" s="110" t="s">
        <v>1498</v>
      </c>
      <c r="J868" s="18" t="s">
        <v>1499</v>
      </c>
      <c r="K868" s="106">
        <f>+L868+M868</f>
        <v>1</v>
      </c>
      <c r="L868" s="106"/>
      <c r="M868" s="106">
        <v>1</v>
      </c>
      <c r="N868" s="106"/>
    </row>
    <row r="869" spans="1:14" ht="19.5" customHeight="1" x14ac:dyDescent="0.25">
      <c r="A869" s="221"/>
      <c r="B869" s="125" t="s">
        <v>316</v>
      </c>
      <c r="C869" s="31">
        <v>2</v>
      </c>
      <c r="D869" s="123">
        <v>2</v>
      </c>
      <c r="E869" s="125">
        <f>SUM(E867:E868)</f>
        <v>2</v>
      </c>
      <c r="F869" s="125">
        <f>SUM(F867:F868)</f>
        <v>0</v>
      </c>
      <c r="G869" s="125">
        <f>SUM(G867:G868)</f>
        <v>2</v>
      </c>
      <c r="H869" s="125"/>
      <c r="I869" s="31">
        <v>2</v>
      </c>
      <c r="J869" s="31">
        <v>2</v>
      </c>
      <c r="K869" s="116">
        <f>SUM(K867:K868)</f>
        <v>2</v>
      </c>
      <c r="L869" s="116">
        <f>SUM(L867:L868)</f>
        <v>0</v>
      </c>
      <c r="M869" s="116">
        <f>SUM(M867:M868)</f>
        <v>2</v>
      </c>
      <c r="N869" s="106"/>
    </row>
    <row r="870" spans="1:14" ht="19.5" customHeight="1" x14ac:dyDescent="0.25">
      <c r="A870" s="221">
        <v>11</v>
      </c>
      <c r="B870" s="221" t="s">
        <v>1500</v>
      </c>
      <c r="C870" s="110" t="s">
        <v>1501</v>
      </c>
      <c r="D870" s="18" t="s">
        <v>1502</v>
      </c>
      <c r="E870" s="106">
        <f t="shared" si="58"/>
        <v>1</v>
      </c>
      <c r="F870" s="106"/>
      <c r="G870" s="106">
        <v>1</v>
      </c>
      <c r="H870" s="106"/>
      <c r="I870" s="110" t="s">
        <v>1503</v>
      </c>
      <c r="J870" s="18" t="s">
        <v>1504</v>
      </c>
      <c r="K870" s="106">
        <f>+L870+M870</f>
        <v>1</v>
      </c>
      <c r="L870" s="106"/>
      <c r="M870" s="106">
        <v>1</v>
      </c>
      <c r="N870" s="106"/>
    </row>
    <row r="871" spans="1:14" ht="19.5" customHeight="1" x14ac:dyDescent="0.25">
      <c r="A871" s="221"/>
      <c r="B871" s="221"/>
      <c r="C871" s="110" t="s">
        <v>709</v>
      </c>
      <c r="D871" s="18" t="s">
        <v>1505</v>
      </c>
      <c r="E871" s="106">
        <f t="shared" si="58"/>
        <v>1</v>
      </c>
      <c r="F871" s="106"/>
      <c r="G871" s="106">
        <v>1</v>
      </c>
      <c r="H871" s="106"/>
      <c r="I871" s="110" t="s">
        <v>1506</v>
      </c>
      <c r="J871" s="18" t="s">
        <v>1507</v>
      </c>
      <c r="K871" s="106">
        <f>+L871+M871</f>
        <v>1</v>
      </c>
      <c r="L871" s="106"/>
      <c r="M871" s="106">
        <v>1</v>
      </c>
      <c r="N871" s="106"/>
    </row>
    <row r="872" spans="1:14" ht="19.5" customHeight="1" x14ac:dyDescent="0.25">
      <c r="A872" s="221"/>
      <c r="B872" s="221"/>
      <c r="C872" s="110" t="s">
        <v>1460</v>
      </c>
      <c r="D872" s="18" t="s">
        <v>1508</v>
      </c>
      <c r="E872" s="106">
        <f t="shared" si="58"/>
        <v>1</v>
      </c>
      <c r="F872" s="106"/>
      <c r="G872" s="106">
        <v>1</v>
      </c>
      <c r="H872" s="106"/>
      <c r="I872" s="110" t="s">
        <v>1509</v>
      </c>
      <c r="J872" s="18" t="s">
        <v>1510</v>
      </c>
      <c r="K872" s="106">
        <f>+L872+M872</f>
        <v>1</v>
      </c>
      <c r="L872" s="106"/>
      <c r="M872" s="106">
        <v>1</v>
      </c>
      <c r="N872" s="106"/>
    </row>
    <row r="873" spans="1:14" ht="19.5" customHeight="1" x14ac:dyDescent="0.25">
      <c r="A873" s="221"/>
      <c r="B873" s="221"/>
      <c r="C873" s="110" t="s">
        <v>1511</v>
      </c>
      <c r="D873" s="18" t="s">
        <v>1512</v>
      </c>
      <c r="E873" s="106">
        <f t="shared" si="58"/>
        <v>1</v>
      </c>
      <c r="F873" s="106"/>
      <c r="G873" s="106">
        <v>1</v>
      </c>
      <c r="H873" s="106"/>
      <c r="I873" s="110" t="s">
        <v>1513</v>
      </c>
      <c r="J873" s="18" t="s">
        <v>1514</v>
      </c>
      <c r="K873" s="106">
        <f>+L873+M873</f>
        <v>1</v>
      </c>
      <c r="L873" s="106"/>
      <c r="M873" s="106">
        <v>1</v>
      </c>
      <c r="N873" s="106"/>
    </row>
    <row r="874" spans="1:14" ht="19.5" customHeight="1" x14ac:dyDescent="0.25">
      <c r="A874" s="221"/>
      <c r="B874" s="221"/>
      <c r="C874" s="110" t="s">
        <v>709</v>
      </c>
      <c r="D874" s="18" t="s">
        <v>1515</v>
      </c>
      <c r="E874" s="106">
        <v>1</v>
      </c>
      <c r="F874" s="106"/>
      <c r="G874" s="106">
        <v>1</v>
      </c>
      <c r="H874" s="106"/>
      <c r="I874" s="110"/>
      <c r="J874" s="18"/>
      <c r="K874" s="106"/>
      <c r="L874" s="106"/>
      <c r="M874" s="106"/>
      <c r="N874" s="106"/>
    </row>
    <row r="875" spans="1:14" ht="19.5" customHeight="1" x14ac:dyDescent="0.25">
      <c r="A875" s="221"/>
      <c r="B875" s="221"/>
      <c r="C875" s="110" t="s">
        <v>1516</v>
      </c>
      <c r="D875" s="18" t="s">
        <v>1517</v>
      </c>
      <c r="E875" s="106">
        <f>+F875+G875</f>
        <v>1</v>
      </c>
      <c r="F875" s="106"/>
      <c r="G875" s="106">
        <v>1</v>
      </c>
      <c r="H875" s="106"/>
      <c r="I875" s="110"/>
      <c r="J875" s="18"/>
      <c r="K875" s="106"/>
      <c r="L875" s="106"/>
      <c r="M875" s="106"/>
      <c r="N875" s="106"/>
    </row>
    <row r="876" spans="1:14" ht="19.5" customHeight="1" x14ac:dyDescent="0.25">
      <c r="A876" s="233">
        <v>11</v>
      </c>
      <c r="B876" s="221" t="s">
        <v>1500</v>
      </c>
      <c r="C876" s="110" t="s">
        <v>1460</v>
      </c>
      <c r="D876" s="18" t="s">
        <v>1518</v>
      </c>
      <c r="E876" s="106">
        <v>1</v>
      </c>
      <c r="F876" s="106"/>
      <c r="G876" s="106">
        <v>1</v>
      </c>
      <c r="H876" s="106"/>
      <c r="I876" s="110"/>
      <c r="J876" s="18"/>
      <c r="K876" s="106"/>
      <c r="L876" s="106"/>
      <c r="M876" s="106"/>
      <c r="N876" s="106"/>
    </row>
    <row r="877" spans="1:14" ht="19.5" customHeight="1" x14ac:dyDescent="0.25">
      <c r="A877" s="234"/>
      <c r="B877" s="221"/>
      <c r="C877" s="110" t="s">
        <v>1506</v>
      </c>
      <c r="D877" s="18" t="s">
        <v>1519</v>
      </c>
      <c r="E877" s="106">
        <v>1</v>
      </c>
      <c r="F877" s="106"/>
      <c r="G877" s="106">
        <v>1</v>
      </c>
      <c r="H877" s="106"/>
      <c r="I877" s="110"/>
      <c r="J877" s="18"/>
      <c r="K877" s="106"/>
      <c r="L877" s="106"/>
      <c r="M877" s="106"/>
      <c r="N877" s="106"/>
    </row>
    <row r="878" spans="1:14" ht="19.5" customHeight="1" x14ac:dyDescent="0.25">
      <c r="A878" s="234"/>
      <c r="B878" s="221"/>
      <c r="C878" s="110" t="s">
        <v>1520</v>
      </c>
      <c r="D878" s="18" t="s">
        <v>1521</v>
      </c>
      <c r="E878" s="106">
        <v>1</v>
      </c>
      <c r="F878" s="106"/>
      <c r="G878" s="106">
        <v>1</v>
      </c>
      <c r="H878" s="106"/>
      <c r="I878" s="110"/>
      <c r="J878" s="18"/>
      <c r="K878" s="106"/>
      <c r="L878" s="106"/>
      <c r="M878" s="106"/>
      <c r="N878" s="106"/>
    </row>
    <row r="879" spans="1:14" ht="19.5" customHeight="1" x14ac:dyDescent="0.25">
      <c r="A879" s="234"/>
      <c r="B879" s="221"/>
      <c r="C879" s="110" t="s">
        <v>1511</v>
      </c>
      <c r="D879" s="18" t="s">
        <v>1522</v>
      </c>
      <c r="E879" s="106">
        <v>1</v>
      </c>
      <c r="F879" s="106"/>
      <c r="G879" s="106">
        <v>1</v>
      </c>
      <c r="H879" s="106"/>
      <c r="I879" s="110"/>
      <c r="J879" s="18"/>
      <c r="K879" s="106"/>
      <c r="L879" s="106"/>
      <c r="M879" s="106"/>
      <c r="N879" s="106"/>
    </row>
    <row r="880" spans="1:14" ht="19.5" customHeight="1" x14ac:dyDescent="0.25">
      <c r="A880" s="234"/>
      <c r="B880" s="221"/>
      <c r="C880" s="195" t="s">
        <v>1523</v>
      </c>
      <c r="D880" s="18" t="s">
        <v>1524</v>
      </c>
      <c r="E880" s="106">
        <v>1</v>
      </c>
      <c r="F880" s="106"/>
      <c r="G880" s="106">
        <v>1</v>
      </c>
      <c r="H880" s="106"/>
      <c r="I880" s="110"/>
      <c r="J880" s="18"/>
      <c r="K880" s="106"/>
      <c r="L880" s="106"/>
      <c r="M880" s="106"/>
      <c r="N880" s="106"/>
    </row>
    <row r="881" spans="1:14" ht="19.5" customHeight="1" x14ac:dyDescent="0.25">
      <c r="A881" s="234"/>
      <c r="B881" s="221"/>
      <c r="C881" s="196"/>
      <c r="D881" s="18" t="s">
        <v>1525</v>
      </c>
      <c r="E881" s="106">
        <v>1</v>
      </c>
      <c r="F881" s="106"/>
      <c r="G881" s="106">
        <v>1</v>
      </c>
      <c r="H881" s="106"/>
      <c r="I881" s="110"/>
      <c r="J881" s="18"/>
      <c r="K881" s="106"/>
      <c r="L881" s="106"/>
      <c r="M881" s="106"/>
      <c r="N881" s="106"/>
    </row>
    <row r="882" spans="1:14" ht="19.5" customHeight="1" x14ac:dyDescent="0.25">
      <c r="A882" s="234"/>
      <c r="B882" s="221"/>
      <c r="C882" s="110" t="s">
        <v>1526</v>
      </c>
      <c r="D882" s="18" t="s">
        <v>1527</v>
      </c>
      <c r="E882" s="106">
        <v>1</v>
      </c>
      <c r="F882" s="106"/>
      <c r="G882" s="106">
        <v>1</v>
      </c>
      <c r="H882" s="106"/>
      <c r="I882" s="110"/>
      <c r="J882" s="18"/>
      <c r="K882" s="106"/>
      <c r="L882" s="106"/>
      <c r="M882" s="106"/>
      <c r="N882" s="106"/>
    </row>
    <row r="883" spans="1:14" ht="19.5" customHeight="1" x14ac:dyDescent="0.25">
      <c r="A883" s="235"/>
      <c r="B883" s="125" t="s">
        <v>316</v>
      </c>
      <c r="C883" s="31">
        <v>11</v>
      </c>
      <c r="D883" s="123">
        <v>13</v>
      </c>
      <c r="E883" s="116">
        <f>SUM(E870:E882)</f>
        <v>13</v>
      </c>
      <c r="F883" s="116">
        <f>SUM(F870:F872)</f>
        <v>0</v>
      </c>
      <c r="G883" s="116">
        <f>SUM(G870:G882)</f>
        <v>13</v>
      </c>
      <c r="H883" s="116"/>
      <c r="I883" s="31">
        <v>4</v>
      </c>
      <c r="J883" s="31">
        <v>4</v>
      </c>
      <c r="K883" s="116">
        <f>SUM(K870:K882)</f>
        <v>4</v>
      </c>
      <c r="L883" s="116">
        <f>SUM(L870:L882)</f>
        <v>0</v>
      </c>
      <c r="M883" s="116">
        <f>SUM(M870:M882)</f>
        <v>4</v>
      </c>
      <c r="N883" s="106"/>
    </row>
    <row r="884" spans="1:14" ht="19.5" customHeight="1" x14ac:dyDescent="0.25">
      <c r="A884" s="116">
        <v>11</v>
      </c>
      <c r="B884" s="116" t="s">
        <v>815</v>
      </c>
      <c r="C884" s="31">
        <v>41</v>
      </c>
      <c r="D884" s="31">
        <f>+D883+D869+D866+D863+D861+D859+D854+D851+D846+D844+D836</f>
        <v>42</v>
      </c>
      <c r="E884" s="125">
        <f>+E883+E869+E866+E863+E861+E859+E854+E851+E846+E844+E836</f>
        <v>42</v>
      </c>
      <c r="F884" s="125">
        <f>+F883+F869+F866+F863+F859+F854+F851+F846+F844+F836</f>
        <v>0</v>
      </c>
      <c r="G884" s="125">
        <f>+G883+G869+G866+G863+G861+G859+G854+G851+G846+G844+G836</f>
        <v>42</v>
      </c>
      <c r="H884" s="125"/>
      <c r="I884" s="31">
        <f>+I883+I869+I866+I851</f>
        <v>9</v>
      </c>
      <c r="J884" s="31">
        <f>+J883+J869+J866+J851</f>
        <v>9</v>
      </c>
      <c r="K884" s="125">
        <f>+K883+K869+K866+K863+K861+K859+K854+K851+K846+K844+K836</f>
        <v>9</v>
      </c>
      <c r="L884" s="125">
        <f>+L883+L869+L866+L863+L861+L859+L854+L851+L846+L844+L836</f>
        <v>0</v>
      </c>
      <c r="M884" s="125">
        <f>+M883+M869+M866+M863+M861+M859+M854+M851+M846+M844+M836</f>
        <v>9</v>
      </c>
      <c r="N884" s="106"/>
    </row>
    <row r="886" spans="1:14" ht="20.25" x14ac:dyDescent="0.25">
      <c r="A886" s="165" t="s">
        <v>2177</v>
      </c>
      <c r="B886" s="165"/>
      <c r="C886" s="165"/>
      <c r="D886" s="165"/>
      <c r="E886" s="165"/>
      <c r="F886" s="165"/>
      <c r="G886" s="165"/>
      <c r="H886" s="165"/>
      <c r="I886" s="165"/>
      <c r="J886" s="165"/>
      <c r="K886" s="165"/>
      <c r="L886" s="165"/>
      <c r="M886" s="165"/>
      <c r="N886" s="165"/>
    </row>
    <row r="887" spans="1:14" ht="19.5" customHeight="1" x14ac:dyDescent="0.25">
      <c r="A887" s="187" t="s">
        <v>0</v>
      </c>
      <c r="B887" s="187" t="s">
        <v>1</v>
      </c>
      <c r="C887" s="187" t="s">
        <v>2167</v>
      </c>
      <c r="D887" s="187"/>
      <c r="E887" s="187"/>
      <c r="F887" s="187"/>
      <c r="G887" s="187"/>
      <c r="H887" s="187"/>
      <c r="I887" s="187" t="s">
        <v>47</v>
      </c>
      <c r="J887" s="187"/>
      <c r="K887" s="187"/>
      <c r="L887" s="187"/>
      <c r="M887" s="187"/>
      <c r="N887" s="187"/>
    </row>
    <row r="888" spans="1:14" ht="24.75" customHeight="1" x14ac:dyDescent="0.25">
      <c r="A888" s="187"/>
      <c r="B888" s="187"/>
      <c r="C888" s="187" t="s">
        <v>48</v>
      </c>
      <c r="D888" s="187" t="s">
        <v>2168</v>
      </c>
      <c r="E888" s="187" t="s">
        <v>2</v>
      </c>
      <c r="F888" s="187" t="s">
        <v>27</v>
      </c>
      <c r="G888" s="187"/>
      <c r="H888" s="187"/>
      <c r="I888" s="187" t="s">
        <v>48</v>
      </c>
      <c r="J888" s="187" t="s">
        <v>2168</v>
      </c>
      <c r="K888" s="187" t="s">
        <v>2</v>
      </c>
      <c r="L888" s="187" t="s">
        <v>27</v>
      </c>
      <c r="M888" s="187"/>
      <c r="N888" s="187"/>
    </row>
    <row r="889" spans="1:14" ht="80.25" customHeight="1" x14ac:dyDescent="0.25">
      <c r="A889" s="187"/>
      <c r="B889" s="187"/>
      <c r="C889" s="187"/>
      <c r="D889" s="187"/>
      <c r="E889" s="187"/>
      <c r="F889" s="116" t="s">
        <v>826</v>
      </c>
      <c r="G889" s="116" t="s">
        <v>827</v>
      </c>
      <c r="H889" s="120" t="s">
        <v>1727</v>
      </c>
      <c r="I889" s="187"/>
      <c r="J889" s="187"/>
      <c r="K889" s="187"/>
      <c r="L889" s="116" t="s">
        <v>826</v>
      </c>
      <c r="M889" s="116" t="s">
        <v>827</v>
      </c>
      <c r="N889" s="120" t="s">
        <v>1727</v>
      </c>
    </row>
    <row r="890" spans="1:14" ht="19.5" customHeight="1" x14ac:dyDescent="0.25">
      <c r="A890" s="187">
        <v>1</v>
      </c>
      <c r="B890" s="215" t="s">
        <v>1528</v>
      </c>
      <c r="C890" s="106"/>
      <c r="D890" s="106"/>
      <c r="E890" s="106">
        <f t="shared" ref="E890:E899" si="59">+F890+G890</f>
        <v>0</v>
      </c>
      <c r="F890" s="106"/>
      <c r="G890" s="106"/>
      <c r="H890" s="106"/>
      <c r="I890" s="212" t="s">
        <v>1537</v>
      </c>
      <c r="J890" s="117" t="s">
        <v>1538</v>
      </c>
      <c r="K890" s="106">
        <f>+L890+M890</f>
        <v>1</v>
      </c>
      <c r="L890" s="106"/>
      <c r="M890" s="106">
        <v>1</v>
      </c>
      <c r="N890" s="106"/>
    </row>
    <row r="891" spans="1:14" ht="19.5" customHeight="1" x14ac:dyDescent="0.25">
      <c r="A891" s="187"/>
      <c r="B891" s="215"/>
      <c r="C891" s="106"/>
      <c r="D891" s="106"/>
      <c r="E891" s="106">
        <f t="shared" si="59"/>
        <v>0</v>
      </c>
      <c r="F891" s="106"/>
      <c r="G891" s="106"/>
      <c r="H891" s="106"/>
      <c r="I891" s="212"/>
      <c r="J891" s="117" t="s">
        <v>1539</v>
      </c>
      <c r="K891" s="106">
        <f>+L891+M891</f>
        <v>1</v>
      </c>
      <c r="L891" s="106"/>
      <c r="M891" s="106">
        <v>1</v>
      </c>
      <c r="N891" s="106"/>
    </row>
    <row r="892" spans="1:14" ht="19.5" customHeight="1" x14ac:dyDescent="0.25">
      <c r="A892" s="187"/>
      <c r="B892" s="215"/>
      <c r="C892" s="106"/>
      <c r="D892" s="106"/>
      <c r="E892" s="106">
        <f t="shared" si="59"/>
        <v>0</v>
      </c>
      <c r="F892" s="106"/>
      <c r="G892" s="106"/>
      <c r="H892" s="106"/>
      <c r="I892" s="117" t="s">
        <v>1208</v>
      </c>
      <c r="J892" s="117" t="s">
        <v>1540</v>
      </c>
      <c r="K892" s="106">
        <f>+L892+M892</f>
        <v>1</v>
      </c>
      <c r="L892" s="106"/>
      <c r="M892" s="106">
        <v>1</v>
      </c>
      <c r="N892" s="106"/>
    </row>
    <row r="893" spans="1:14" ht="19.5" customHeight="1" x14ac:dyDescent="0.25">
      <c r="A893" s="187"/>
      <c r="B893" s="215"/>
      <c r="C893" s="117" t="s">
        <v>1547</v>
      </c>
      <c r="D893" s="117" t="s">
        <v>1548</v>
      </c>
      <c r="E893" s="106">
        <f t="shared" ref="E893" si="60">+F893+G893</f>
        <v>1</v>
      </c>
      <c r="F893" s="106"/>
      <c r="G893" s="106">
        <v>1</v>
      </c>
      <c r="H893" s="106"/>
      <c r="I893" s="117"/>
      <c r="J893" s="117"/>
      <c r="K893" s="106"/>
      <c r="L893" s="106"/>
      <c r="M893" s="106"/>
      <c r="N893" s="106"/>
    </row>
    <row r="894" spans="1:14" ht="19.5" customHeight="1" x14ac:dyDescent="0.25">
      <c r="A894" s="187"/>
      <c r="B894" s="215"/>
      <c r="C894" s="117" t="s">
        <v>1541</v>
      </c>
      <c r="D894" s="117" t="s">
        <v>1542</v>
      </c>
      <c r="E894" s="106">
        <f>+F894+G894</f>
        <v>1</v>
      </c>
      <c r="F894" s="106"/>
      <c r="G894" s="106">
        <v>1</v>
      </c>
      <c r="H894" s="106"/>
      <c r="I894" s="117"/>
      <c r="J894" s="117"/>
      <c r="K894" s="106"/>
      <c r="L894" s="106"/>
      <c r="M894" s="106"/>
      <c r="N894" s="106"/>
    </row>
    <row r="895" spans="1:14" ht="19.5" customHeight="1" x14ac:dyDescent="0.25">
      <c r="A895" s="187"/>
      <c r="B895" s="215"/>
      <c r="C895" s="117" t="s">
        <v>1543</v>
      </c>
      <c r="D895" s="117" t="s">
        <v>1544</v>
      </c>
      <c r="E895" s="106">
        <f t="shared" si="59"/>
        <v>1</v>
      </c>
      <c r="F895" s="106"/>
      <c r="G895" s="106">
        <v>1</v>
      </c>
      <c r="H895" s="106"/>
      <c r="I895" s="117"/>
      <c r="J895" s="117"/>
      <c r="K895" s="106"/>
      <c r="L895" s="106"/>
      <c r="M895" s="106"/>
      <c r="N895" s="106"/>
    </row>
    <row r="896" spans="1:14" ht="19.5" customHeight="1" x14ac:dyDescent="0.25">
      <c r="A896" s="187"/>
      <c r="B896" s="215"/>
      <c r="C896" s="117" t="s">
        <v>1545</v>
      </c>
      <c r="D896" s="117" t="s">
        <v>1546</v>
      </c>
      <c r="E896" s="106">
        <f t="shared" si="59"/>
        <v>1</v>
      </c>
      <c r="F896" s="106"/>
      <c r="G896" s="106">
        <v>1</v>
      </c>
      <c r="H896" s="106"/>
      <c r="I896" s="117"/>
      <c r="J896" s="117"/>
      <c r="K896" s="106"/>
      <c r="L896" s="106"/>
      <c r="M896" s="106"/>
      <c r="N896" s="106"/>
    </row>
    <row r="897" spans="1:14" ht="19.5" customHeight="1" x14ac:dyDescent="0.25">
      <c r="A897" s="187"/>
      <c r="B897" s="215"/>
      <c r="C897" s="117" t="s">
        <v>1547</v>
      </c>
      <c r="D897" s="117" t="s">
        <v>1548</v>
      </c>
      <c r="E897" s="106">
        <f t="shared" si="59"/>
        <v>1</v>
      </c>
      <c r="F897" s="106"/>
      <c r="G897" s="106">
        <v>1</v>
      </c>
      <c r="H897" s="106"/>
      <c r="I897" s="117"/>
      <c r="J897" s="117"/>
      <c r="K897" s="106"/>
      <c r="L897" s="106"/>
      <c r="M897" s="106"/>
      <c r="N897" s="106"/>
    </row>
    <row r="898" spans="1:14" ht="19.5" customHeight="1" x14ac:dyDescent="0.25">
      <c r="A898" s="187"/>
      <c r="B898" s="215"/>
      <c r="C898" s="212" t="s">
        <v>1549</v>
      </c>
      <c r="D898" s="117" t="s">
        <v>1550</v>
      </c>
      <c r="E898" s="106">
        <f t="shared" si="59"/>
        <v>1</v>
      </c>
      <c r="F898" s="106"/>
      <c r="G898" s="106">
        <v>1</v>
      </c>
      <c r="H898" s="106"/>
      <c r="I898" s="117"/>
      <c r="J898" s="117"/>
      <c r="K898" s="106"/>
      <c r="L898" s="106"/>
      <c r="M898" s="106"/>
      <c r="N898" s="106"/>
    </row>
    <row r="899" spans="1:14" ht="19.5" customHeight="1" x14ac:dyDescent="0.25">
      <c r="A899" s="187"/>
      <c r="B899" s="215"/>
      <c r="C899" s="212"/>
      <c r="D899" s="117" t="s">
        <v>1551</v>
      </c>
      <c r="E899" s="106">
        <f t="shared" si="59"/>
        <v>1</v>
      </c>
      <c r="F899" s="106"/>
      <c r="G899" s="106">
        <v>1</v>
      </c>
      <c r="H899" s="106"/>
      <c r="I899" s="117"/>
      <c r="J899" s="117"/>
      <c r="K899" s="106"/>
      <c r="L899" s="106"/>
      <c r="M899" s="106"/>
      <c r="N899" s="106"/>
    </row>
    <row r="900" spans="1:14" ht="19.5" customHeight="1" x14ac:dyDescent="0.25">
      <c r="A900" s="187" t="s">
        <v>639</v>
      </c>
      <c r="B900" s="187"/>
      <c r="C900" s="116">
        <v>4</v>
      </c>
      <c r="D900" s="116">
        <v>7</v>
      </c>
      <c r="E900" s="116">
        <f>SUM(E890:E899)</f>
        <v>7</v>
      </c>
      <c r="F900" s="116">
        <f t="shared" ref="F900:M900" si="61">SUM(F890:F899)</f>
        <v>0</v>
      </c>
      <c r="G900" s="116">
        <f t="shared" si="61"/>
        <v>7</v>
      </c>
      <c r="H900" s="116"/>
      <c r="I900" s="116">
        <v>2</v>
      </c>
      <c r="J900" s="116">
        <v>3</v>
      </c>
      <c r="K900" s="116">
        <f t="shared" si="61"/>
        <v>3</v>
      </c>
      <c r="L900" s="116">
        <f t="shared" si="61"/>
        <v>0</v>
      </c>
      <c r="M900" s="116">
        <f t="shared" si="61"/>
        <v>3</v>
      </c>
      <c r="N900" s="106"/>
    </row>
    <row r="901" spans="1:14" ht="19.5" customHeight="1" x14ac:dyDescent="0.25">
      <c r="A901" s="187">
        <v>2</v>
      </c>
      <c r="B901" s="212" t="s">
        <v>1529</v>
      </c>
      <c r="C901" s="106"/>
      <c r="D901" s="106"/>
      <c r="E901" s="106">
        <f>+F901+G901</f>
        <v>0</v>
      </c>
      <c r="F901" s="106"/>
      <c r="G901" s="106"/>
      <c r="H901" s="106"/>
      <c r="I901" s="117" t="s">
        <v>1552</v>
      </c>
      <c r="J901" s="117" t="s">
        <v>1553</v>
      </c>
      <c r="K901" s="106">
        <f>+L901+M901</f>
        <v>1</v>
      </c>
      <c r="L901" s="106"/>
      <c r="M901" s="106">
        <v>1</v>
      </c>
      <c r="N901" s="106"/>
    </row>
    <row r="902" spans="1:14" ht="19.5" customHeight="1" x14ac:dyDescent="0.25">
      <c r="A902" s="187"/>
      <c r="B902" s="212"/>
      <c r="C902" s="106"/>
      <c r="D902" s="106"/>
      <c r="E902" s="106">
        <f>+F902+G902</f>
        <v>0</v>
      </c>
      <c r="F902" s="106"/>
      <c r="G902" s="106"/>
      <c r="H902" s="106"/>
      <c r="I902" s="117" t="s">
        <v>1554</v>
      </c>
      <c r="J902" s="117" t="s">
        <v>1555</v>
      </c>
      <c r="K902" s="106">
        <f>+L902+M902</f>
        <v>1</v>
      </c>
      <c r="L902" s="106"/>
      <c r="M902" s="106">
        <v>1</v>
      </c>
      <c r="N902" s="106"/>
    </row>
    <row r="903" spans="1:14" ht="19.5" customHeight="1" x14ac:dyDescent="0.25">
      <c r="A903" s="187"/>
      <c r="B903" s="212"/>
      <c r="C903" s="117" t="s">
        <v>1556</v>
      </c>
      <c r="D903" s="117" t="s">
        <v>1557</v>
      </c>
      <c r="E903" s="106">
        <f>+F903+G903</f>
        <v>1</v>
      </c>
      <c r="F903" s="106"/>
      <c r="G903" s="106">
        <v>1</v>
      </c>
      <c r="H903" s="106"/>
      <c r="I903" s="117"/>
      <c r="J903" s="117"/>
      <c r="K903" s="106"/>
      <c r="L903" s="106"/>
      <c r="M903" s="106"/>
      <c r="N903" s="106"/>
    </row>
    <row r="904" spans="1:14" ht="19.5" customHeight="1" x14ac:dyDescent="0.25">
      <c r="A904" s="187" t="s">
        <v>639</v>
      </c>
      <c r="B904" s="187"/>
      <c r="C904" s="116">
        <v>1</v>
      </c>
      <c r="D904" s="116">
        <v>1</v>
      </c>
      <c r="E904" s="116">
        <f>SUM(E901:E903)</f>
        <v>1</v>
      </c>
      <c r="F904" s="116">
        <f t="shared" ref="F904:M904" si="62">SUM(F901:F903)</f>
        <v>0</v>
      </c>
      <c r="G904" s="116">
        <f t="shared" si="62"/>
        <v>1</v>
      </c>
      <c r="H904" s="116"/>
      <c r="I904" s="116">
        <v>2</v>
      </c>
      <c r="J904" s="116">
        <v>2</v>
      </c>
      <c r="K904" s="116">
        <f t="shared" si="62"/>
        <v>2</v>
      </c>
      <c r="L904" s="116">
        <f t="shared" si="62"/>
        <v>0</v>
      </c>
      <c r="M904" s="116">
        <f t="shared" si="62"/>
        <v>2</v>
      </c>
      <c r="N904" s="106"/>
    </row>
    <row r="905" spans="1:14" ht="19.5" customHeight="1" x14ac:dyDescent="0.25">
      <c r="A905" s="244">
        <v>3</v>
      </c>
      <c r="B905" s="215" t="s">
        <v>1530</v>
      </c>
      <c r="C905" s="106"/>
      <c r="D905" s="106"/>
      <c r="E905" s="106"/>
      <c r="F905" s="106"/>
      <c r="G905" s="106"/>
      <c r="H905" s="106"/>
      <c r="I905" s="119" t="s">
        <v>1558</v>
      </c>
      <c r="J905" s="20" t="s">
        <v>1559</v>
      </c>
      <c r="K905" s="106">
        <f>+L905+M905</f>
        <v>1</v>
      </c>
      <c r="L905" s="106"/>
      <c r="M905" s="106">
        <v>1</v>
      </c>
      <c r="N905" s="106"/>
    </row>
    <row r="906" spans="1:14" ht="19.5" customHeight="1" x14ac:dyDescent="0.25">
      <c r="A906" s="244"/>
      <c r="B906" s="215"/>
      <c r="C906" s="106"/>
      <c r="D906" s="106"/>
      <c r="E906" s="106"/>
      <c r="F906" s="106"/>
      <c r="G906" s="106"/>
      <c r="H906" s="106"/>
      <c r="I906" s="119" t="s">
        <v>1560</v>
      </c>
      <c r="J906" s="20" t="s">
        <v>1561</v>
      </c>
      <c r="K906" s="106">
        <f t="shared" ref="K906:K911" si="63">+L906+M906</f>
        <v>1</v>
      </c>
      <c r="L906" s="106"/>
      <c r="M906" s="106">
        <v>1</v>
      </c>
      <c r="N906" s="106"/>
    </row>
    <row r="907" spans="1:14" ht="19.5" customHeight="1" x14ac:dyDescent="0.25">
      <c r="A907" s="244"/>
      <c r="B907" s="215"/>
      <c r="C907" s="106"/>
      <c r="D907" s="106"/>
      <c r="E907" s="106"/>
      <c r="F907" s="106"/>
      <c r="G907" s="106"/>
      <c r="H907" s="106"/>
      <c r="I907" s="119" t="s">
        <v>1562</v>
      </c>
      <c r="J907" s="119" t="s">
        <v>1563</v>
      </c>
      <c r="K907" s="106">
        <f t="shared" si="63"/>
        <v>1</v>
      </c>
      <c r="L907" s="106"/>
      <c r="M907" s="106">
        <v>1</v>
      </c>
      <c r="N907" s="106"/>
    </row>
    <row r="908" spans="1:14" ht="19.5" customHeight="1" x14ac:dyDescent="0.25">
      <c r="A908" s="187">
        <v>3</v>
      </c>
      <c r="B908" s="215" t="s">
        <v>1530</v>
      </c>
      <c r="C908" s="106"/>
      <c r="D908" s="106"/>
      <c r="E908" s="106"/>
      <c r="F908" s="106"/>
      <c r="G908" s="106"/>
      <c r="H908" s="106"/>
      <c r="I908" s="119" t="s">
        <v>1564</v>
      </c>
      <c r="J908" s="20" t="s">
        <v>1565</v>
      </c>
      <c r="K908" s="106">
        <f t="shared" si="63"/>
        <v>1</v>
      </c>
      <c r="L908" s="106"/>
      <c r="M908" s="106">
        <v>1</v>
      </c>
      <c r="N908" s="106"/>
    </row>
    <row r="909" spans="1:14" ht="19.5" customHeight="1" x14ac:dyDescent="0.25">
      <c r="A909" s="187"/>
      <c r="B909" s="215"/>
      <c r="C909" s="106"/>
      <c r="D909" s="106"/>
      <c r="E909" s="106"/>
      <c r="F909" s="106"/>
      <c r="G909" s="106"/>
      <c r="H909" s="106"/>
      <c r="I909" s="119" t="s">
        <v>1566</v>
      </c>
      <c r="J909" s="20" t="s">
        <v>1567</v>
      </c>
      <c r="K909" s="106">
        <f t="shared" si="63"/>
        <v>1</v>
      </c>
      <c r="L909" s="106"/>
      <c r="M909" s="106">
        <v>1</v>
      </c>
      <c r="N909" s="106"/>
    </row>
    <row r="910" spans="1:14" ht="19.5" customHeight="1" x14ac:dyDescent="0.25">
      <c r="A910" s="187"/>
      <c r="B910" s="215"/>
      <c r="C910" s="106"/>
      <c r="D910" s="106"/>
      <c r="E910" s="106"/>
      <c r="F910" s="106"/>
      <c r="G910" s="106"/>
      <c r="H910" s="106"/>
      <c r="I910" s="119" t="s">
        <v>1568</v>
      </c>
      <c r="J910" s="20" t="s">
        <v>1569</v>
      </c>
      <c r="K910" s="106">
        <f t="shared" si="63"/>
        <v>1</v>
      </c>
      <c r="L910" s="106"/>
      <c r="M910" s="106">
        <v>1</v>
      </c>
      <c r="N910" s="106"/>
    </row>
    <row r="911" spans="1:14" ht="19.5" customHeight="1" x14ac:dyDescent="0.25">
      <c r="A911" s="187"/>
      <c r="B911" s="215"/>
      <c r="C911" s="106"/>
      <c r="D911" s="106"/>
      <c r="E911" s="106"/>
      <c r="F911" s="106"/>
      <c r="G911" s="106"/>
      <c r="H911" s="106"/>
      <c r="I911" s="119" t="s">
        <v>1570</v>
      </c>
      <c r="J911" s="117" t="s">
        <v>1571</v>
      </c>
      <c r="K911" s="106">
        <f t="shared" si="63"/>
        <v>1</v>
      </c>
      <c r="L911" s="106"/>
      <c r="M911" s="106">
        <v>1</v>
      </c>
      <c r="N911" s="106"/>
    </row>
    <row r="912" spans="1:14" ht="19.5" customHeight="1" x14ac:dyDescent="0.25">
      <c r="A912" s="187" t="s">
        <v>639</v>
      </c>
      <c r="B912" s="187"/>
      <c r="C912" s="116"/>
      <c r="D912" s="116"/>
      <c r="E912" s="116"/>
      <c r="F912" s="116"/>
      <c r="G912" s="116"/>
      <c r="H912" s="116"/>
      <c r="I912" s="116">
        <v>7</v>
      </c>
      <c r="J912" s="116">
        <v>7</v>
      </c>
      <c r="K912" s="116">
        <f>SUM(K905:K911)</f>
        <v>7</v>
      </c>
      <c r="L912" s="116">
        <f>SUM(L905:L911)</f>
        <v>0</v>
      </c>
      <c r="M912" s="116">
        <f>SUM(M905:M911)</f>
        <v>7</v>
      </c>
      <c r="N912" s="106"/>
    </row>
    <row r="913" spans="1:14" ht="19.5" customHeight="1" x14ac:dyDescent="0.25">
      <c r="A913" s="187">
        <v>4</v>
      </c>
      <c r="B913" s="198" t="s">
        <v>1572</v>
      </c>
      <c r="C913" s="106"/>
      <c r="D913" s="106"/>
      <c r="E913" s="106"/>
      <c r="F913" s="106"/>
      <c r="G913" s="106"/>
      <c r="H913" s="106"/>
      <c r="I913" s="117" t="s">
        <v>1573</v>
      </c>
      <c r="J913" s="117" t="s">
        <v>1574</v>
      </c>
      <c r="K913" s="106">
        <f>+L913+M913</f>
        <v>1</v>
      </c>
      <c r="L913" s="106"/>
      <c r="M913" s="106">
        <v>1</v>
      </c>
      <c r="N913" s="106"/>
    </row>
    <row r="914" spans="1:14" ht="19.5" customHeight="1" x14ac:dyDescent="0.25">
      <c r="A914" s="187"/>
      <c r="B914" s="198"/>
      <c r="C914" s="106"/>
      <c r="D914" s="106"/>
      <c r="E914" s="106"/>
      <c r="F914" s="106"/>
      <c r="G914" s="106"/>
      <c r="H914" s="106"/>
      <c r="I914" s="212" t="s">
        <v>1575</v>
      </c>
      <c r="J914" s="117" t="s">
        <v>1576</v>
      </c>
      <c r="K914" s="106">
        <f t="shared" ref="K914:K922" si="64">+L914+M914</f>
        <v>1</v>
      </c>
      <c r="L914" s="106"/>
      <c r="M914" s="106">
        <v>1</v>
      </c>
      <c r="N914" s="106"/>
    </row>
    <row r="915" spans="1:14" ht="19.5" customHeight="1" x14ac:dyDescent="0.25">
      <c r="A915" s="187"/>
      <c r="B915" s="198"/>
      <c r="C915" s="106"/>
      <c r="D915" s="106"/>
      <c r="E915" s="106"/>
      <c r="F915" s="106"/>
      <c r="G915" s="106"/>
      <c r="H915" s="106"/>
      <c r="I915" s="212"/>
      <c r="J915" s="117" t="s">
        <v>1577</v>
      </c>
      <c r="K915" s="106">
        <f t="shared" si="64"/>
        <v>1</v>
      </c>
      <c r="L915" s="106"/>
      <c r="M915" s="106">
        <v>1</v>
      </c>
      <c r="N915" s="106"/>
    </row>
    <row r="916" spans="1:14" ht="19.5" customHeight="1" x14ac:dyDescent="0.25">
      <c r="A916" s="187"/>
      <c r="B916" s="198"/>
      <c r="C916" s="106"/>
      <c r="D916" s="106"/>
      <c r="E916" s="106"/>
      <c r="F916" s="106"/>
      <c r="G916" s="106"/>
      <c r="H916" s="106"/>
      <c r="I916" s="212"/>
      <c r="J916" s="117" t="s">
        <v>1578</v>
      </c>
      <c r="K916" s="106">
        <f t="shared" si="64"/>
        <v>1</v>
      </c>
      <c r="L916" s="106"/>
      <c r="M916" s="106">
        <v>1</v>
      </c>
      <c r="N916" s="106"/>
    </row>
    <row r="917" spans="1:14" ht="19.5" customHeight="1" x14ac:dyDescent="0.25">
      <c r="A917" s="187"/>
      <c r="B917" s="198"/>
      <c r="C917" s="106"/>
      <c r="D917" s="106"/>
      <c r="E917" s="106"/>
      <c r="F917" s="106"/>
      <c r="G917" s="106"/>
      <c r="H917" s="106"/>
      <c r="I917" s="212" t="s">
        <v>1579</v>
      </c>
      <c r="J917" s="117" t="s">
        <v>1580</v>
      </c>
      <c r="K917" s="106">
        <f t="shared" si="64"/>
        <v>1</v>
      </c>
      <c r="L917" s="106"/>
      <c r="M917" s="106">
        <v>1</v>
      </c>
      <c r="N917" s="106"/>
    </row>
    <row r="918" spans="1:14" ht="19.5" customHeight="1" x14ac:dyDescent="0.25">
      <c r="A918" s="187"/>
      <c r="B918" s="198"/>
      <c r="C918" s="106"/>
      <c r="D918" s="106"/>
      <c r="E918" s="106"/>
      <c r="F918" s="106"/>
      <c r="G918" s="106"/>
      <c r="H918" s="106"/>
      <c r="I918" s="212"/>
      <c r="J918" s="117" t="s">
        <v>1581</v>
      </c>
      <c r="K918" s="106">
        <f t="shared" si="64"/>
        <v>1</v>
      </c>
      <c r="L918" s="106"/>
      <c r="M918" s="106">
        <v>1</v>
      </c>
      <c r="N918" s="106"/>
    </row>
    <row r="919" spans="1:14" ht="19.5" customHeight="1" x14ac:dyDescent="0.25">
      <c r="A919" s="187"/>
      <c r="B919" s="198"/>
      <c r="C919" s="106"/>
      <c r="D919" s="106"/>
      <c r="E919" s="106"/>
      <c r="F919" s="106"/>
      <c r="G919" s="106"/>
      <c r="H919" s="106"/>
      <c r="I919" s="117" t="s">
        <v>1582</v>
      </c>
      <c r="J919" s="117" t="s">
        <v>1583</v>
      </c>
      <c r="K919" s="106">
        <f t="shared" si="64"/>
        <v>1</v>
      </c>
      <c r="L919" s="106"/>
      <c r="M919" s="106">
        <v>1</v>
      </c>
      <c r="N919" s="106"/>
    </row>
    <row r="920" spans="1:14" ht="19.5" customHeight="1" x14ac:dyDescent="0.25">
      <c r="A920" s="187"/>
      <c r="B920" s="198"/>
      <c r="C920" s="106"/>
      <c r="D920" s="106"/>
      <c r="E920" s="106"/>
      <c r="F920" s="106"/>
      <c r="G920" s="106"/>
      <c r="H920" s="106"/>
      <c r="I920" s="117" t="s">
        <v>1584</v>
      </c>
      <c r="J920" s="117" t="s">
        <v>1585</v>
      </c>
      <c r="K920" s="106">
        <f t="shared" si="64"/>
        <v>1</v>
      </c>
      <c r="L920" s="106"/>
      <c r="M920" s="106">
        <v>1</v>
      </c>
      <c r="N920" s="106"/>
    </row>
    <row r="921" spans="1:14" ht="19.5" customHeight="1" x14ac:dyDescent="0.25">
      <c r="A921" s="187"/>
      <c r="B921" s="198"/>
      <c r="C921" s="106"/>
      <c r="D921" s="106"/>
      <c r="E921" s="106"/>
      <c r="F921" s="106"/>
      <c r="G921" s="106"/>
      <c r="H921" s="106"/>
      <c r="I921" s="117" t="s">
        <v>1586</v>
      </c>
      <c r="J921" s="117" t="s">
        <v>1587</v>
      </c>
      <c r="K921" s="106">
        <f t="shared" si="64"/>
        <v>1</v>
      </c>
      <c r="L921" s="106"/>
      <c r="M921" s="106">
        <v>1</v>
      </c>
      <c r="N921" s="106"/>
    </row>
    <row r="922" spans="1:14" ht="19.5" customHeight="1" x14ac:dyDescent="0.25">
      <c r="A922" s="187"/>
      <c r="B922" s="198"/>
      <c r="C922" s="106"/>
      <c r="D922" s="106"/>
      <c r="E922" s="106"/>
      <c r="F922" s="106"/>
      <c r="G922" s="106"/>
      <c r="H922" s="106"/>
      <c r="I922" s="117" t="s">
        <v>687</v>
      </c>
      <c r="J922" s="117" t="s">
        <v>1588</v>
      </c>
      <c r="K922" s="106">
        <f t="shared" si="64"/>
        <v>1</v>
      </c>
      <c r="L922" s="106"/>
      <c r="M922" s="106">
        <v>1</v>
      </c>
      <c r="N922" s="106"/>
    </row>
    <row r="923" spans="1:14" ht="19.5" customHeight="1" x14ac:dyDescent="0.25">
      <c r="A923" s="187" t="s">
        <v>639</v>
      </c>
      <c r="B923" s="187"/>
      <c r="C923" s="116"/>
      <c r="D923" s="116"/>
      <c r="E923" s="116"/>
      <c r="F923" s="116"/>
      <c r="G923" s="116"/>
      <c r="H923" s="116"/>
      <c r="I923" s="116">
        <v>7</v>
      </c>
      <c r="J923" s="116">
        <v>10</v>
      </c>
      <c r="K923" s="116">
        <f>SUM(K913:K922)</f>
        <v>10</v>
      </c>
      <c r="L923" s="116">
        <f>SUM(L913:L922)</f>
        <v>0</v>
      </c>
      <c r="M923" s="116">
        <f>SUM(M913:M922)</f>
        <v>10</v>
      </c>
      <c r="N923" s="106"/>
    </row>
    <row r="924" spans="1:14" ht="19.5" customHeight="1" x14ac:dyDescent="0.25">
      <c r="A924" s="187">
        <v>5</v>
      </c>
      <c r="B924" s="212" t="s">
        <v>1589</v>
      </c>
      <c r="C924" s="106"/>
      <c r="D924" s="106"/>
      <c r="E924" s="106"/>
      <c r="F924" s="106"/>
      <c r="G924" s="106"/>
      <c r="H924" s="106"/>
      <c r="I924" s="212" t="s">
        <v>1590</v>
      </c>
      <c r="J924" s="117" t="s">
        <v>1591</v>
      </c>
      <c r="K924" s="106">
        <f>+L924+M924</f>
        <v>1</v>
      </c>
      <c r="L924" s="106"/>
      <c r="M924" s="106">
        <v>1</v>
      </c>
      <c r="N924" s="106"/>
    </row>
    <row r="925" spans="1:14" ht="19.5" customHeight="1" x14ac:dyDescent="0.25">
      <c r="A925" s="187"/>
      <c r="B925" s="212"/>
      <c r="C925" s="106"/>
      <c r="D925" s="106"/>
      <c r="E925" s="106"/>
      <c r="F925" s="106"/>
      <c r="G925" s="106"/>
      <c r="H925" s="106"/>
      <c r="I925" s="212"/>
      <c r="J925" s="117" t="s">
        <v>1592</v>
      </c>
      <c r="K925" s="106">
        <f t="shared" ref="K925:K934" si="65">+L925+M925</f>
        <v>1</v>
      </c>
      <c r="L925" s="106"/>
      <c r="M925" s="106">
        <v>1</v>
      </c>
      <c r="N925" s="106"/>
    </row>
    <row r="926" spans="1:14" ht="19.5" customHeight="1" x14ac:dyDescent="0.25">
      <c r="A926" s="187"/>
      <c r="B926" s="212"/>
      <c r="C926" s="106"/>
      <c r="D926" s="106"/>
      <c r="E926" s="106"/>
      <c r="F926" s="106"/>
      <c r="G926" s="106"/>
      <c r="H926" s="106"/>
      <c r="I926" s="212"/>
      <c r="J926" s="117" t="s">
        <v>1593</v>
      </c>
      <c r="K926" s="106">
        <f t="shared" si="65"/>
        <v>1</v>
      </c>
      <c r="L926" s="106"/>
      <c r="M926" s="106">
        <v>1</v>
      </c>
      <c r="N926" s="106"/>
    </row>
    <row r="927" spans="1:14" ht="19.5" customHeight="1" x14ac:dyDescent="0.25">
      <c r="A927" s="187"/>
      <c r="B927" s="212"/>
      <c r="C927" s="106"/>
      <c r="D927" s="106"/>
      <c r="E927" s="106"/>
      <c r="F927" s="106"/>
      <c r="G927" s="106"/>
      <c r="H927" s="106"/>
      <c r="I927" s="117" t="s">
        <v>1594</v>
      </c>
      <c r="J927" s="117" t="s">
        <v>1595</v>
      </c>
      <c r="K927" s="106">
        <f t="shared" si="65"/>
        <v>1</v>
      </c>
      <c r="L927" s="106"/>
      <c r="M927" s="106">
        <v>1</v>
      </c>
      <c r="N927" s="106"/>
    </row>
    <row r="928" spans="1:14" ht="19.5" customHeight="1" x14ac:dyDescent="0.25">
      <c r="A928" s="187"/>
      <c r="B928" s="212"/>
      <c r="C928" s="106"/>
      <c r="D928" s="106"/>
      <c r="E928" s="106"/>
      <c r="F928" s="106"/>
      <c r="G928" s="106"/>
      <c r="H928" s="106"/>
      <c r="I928" s="117" t="s">
        <v>1596</v>
      </c>
      <c r="J928" s="117" t="s">
        <v>1597</v>
      </c>
      <c r="K928" s="106">
        <f t="shared" si="65"/>
        <v>1</v>
      </c>
      <c r="L928" s="106"/>
      <c r="M928" s="106">
        <v>1</v>
      </c>
      <c r="N928" s="106"/>
    </row>
    <row r="929" spans="1:14" ht="19.5" customHeight="1" x14ac:dyDescent="0.25">
      <c r="A929" s="187"/>
      <c r="B929" s="212"/>
      <c r="C929" s="106"/>
      <c r="D929" s="106"/>
      <c r="E929" s="106"/>
      <c r="F929" s="106"/>
      <c r="G929" s="106"/>
      <c r="H929" s="106"/>
      <c r="I929" s="117" t="s">
        <v>1598</v>
      </c>
      <c r="J929" s="117" t="s">
        <v>1599</v>
      </c>
      <c r="K929" s="106">
        <f t="shared" si="65"/>
        <v>1</v>
      </c>
      <c r="L929" s="106"/>
      <c r="M929" s="106">
        <v>1</v>
      </c>
      <c r="N929" s="106"/>
    </row>
    <row r="930" spans="1:14" ht="19.5" customHeight="1" x14ac:dyDescent="0.25">
      <c r="A930" s="187"/>
      <c r="B930" s="212"/>
      <c r="C930" s="106"/>
      <c r="D930" s="106"/>
      <c r="E930" s="106"/>
      <c r="F930" s="106"/>
      <c r="G930" s="106"/>
      <c r="H930" s="106"/>
      <c r="I930" s="117" t="s">
        <v>775</v>
      </c>
      <c r="J930" s="117" t="s">
        <v>1600</v>
      </c>
      <c r="K930" s="106">
        <f t="shared" si="65"/>
        <v>1</v>
      </c>
      <c r="L930" s="106"/>
      <c r="M930" s="106">
        <v>1</v>
      </c>
      <c r="N930" s="106"/>
    </row>
    <row r="931" spans="1:14" ht="19.5" customHeight="1" x14ac:dyDescent="0.25">
      <c r="A931" s="187"/>
      <c r="B931" s="212"/>
      <c r="C931" s="106"/>
      <c r="D931" s="106"/>
      <c r="E931" s="106"/>
      <c r="F931" s="106"/>
      <c r="G931" s="106"/>
      <c r="H931" s="106"/>
      <c r="I931" s="117" t="s">
        <v>771</v>
      </c>
      <c r="J931" s="117" t="s">
        <v>1601</v>
      </c>
      <c r="K931" s="106">
        <f t="shared" si="65"/>
        <v>1</v>
      </c>
      <c r="L931" s="106"/>
      <c r="M931" s="106">
        <v>1</v>
      </c>
      <c r="N931" s="106"/>
    </row>
    <row r="932" spans="1:14" ht="19.5" customHeight="1" x14ac:dyDescent="0.25">
      <c r="A932" s="187"/>
      <c r="B932" s="212"/>
      <c r="C932" s="106"/>
      <c r="D932" s="106"/>
      <c r="E932" s="106"/>
      <c r="F932" s="106"/>
      <c r="G932" s="106"/>
      <c r="H932" s="106"/>
      <c r="I932" s="117" t="s">
        <v>1602</v>
      </c>
      <c r="J932" s="117" t="s">
        <v>1603</v>
      </c>
      <c r="K932" s="106">
        <f t="shared" si="65"/>
        <v>1</v>
      </c>
      <c r="L932" s="106"/>
      <c r="M932" s="106">
        <v>1</v>
      </c>
      <c r="N932" s="106"/>
    </row>
    <row r="933" spans="1:14" ht="19.5" customHeight="1" x14ac:dyDescent="0.25">
      <c r="A933" s="187"/>
      <c r="B933" s="212"/>
      <c r="C933" s="106"/>
      <c r="D933" s="106"/>
      <c r="E933" s="106"/>
      <c r="F933" s="106"/>
      <c r="G933" s="106"/>
      <c r="H933" s="106"/>
      <c r="I933" s="117" t="s">
        <v>1604</v>
      </c>
      <c r="J933" s="117" t="s">
        <v>1605</v>
      </c>
      <c r="K933" s="106">
        <f t="shared" si="65"/>
        <v>1</v>
      </c>
      <c r="L933" s="106"/>
      <c r="M933" s="106">
        <v>1</v>
      </c>
      <c r="N933" s="106"/>
    </row>
    <row r="934" spans="1:14" ht="19.5" customHeight="1" x14ac:dyDescent="0.25">
      <c r="A934" s="187"/>
      <c r="B934" s="212"/>
      <c r="C934" s="106"/>
      <c r="D934" s="106"/>
      <c r="E934" s="106"/>
      <c r="F934" s="106"/>
      <c r="G934" s="106"/>
      <c r="H934" s="106"/>
      <c r="I934" s="117" t="s">
        <v>991</v>
      </c>
      <c r="J934" s="117" t="s">
        <v>1606</v>
      </c>
      <c r="K934" s="106">
        <f t="shared" si="65"/>
        <v>1</v>
      </c>
      <c r="L934" s="106"/>
      <c r="M934" s="106">
        <v>1</v>
      </c>
      <c r="N934" s="106"/>
    </row>
    <row r="935" spans="1:14" ht="19.5" customHeight="1" x14ac:dyDescent="0.25">
      <c r="A935" s="187" t="s">
        <v>639</v>
      </c>
      <c r="B935" s="187"/>
      <c r="C935" s="116"/>
      <c r="D935" s="116"/>
      <c r="E935" s="116"/>
      <c r="F935" s="116"/>
      <c r="G935" s="116"/>
      <c r="H935" s="116"/>
      <c r="I935" s="116">
        <v>9</v>
      </c>
      <c r="J935" s="116">
        <v>11</v>
      </c>
      <c r="K935" s="116">
        <f>SUM(K924:K934)</f>
        <v>11</v>
      </c>
      <c r="L935" s="116">
        <f>SUM(L924:L925)</f>
        <v>0</v>
      </c>
      <c r="M935" s="116">
        <f>SUM(M924:M934)</f>
        <v>11</v>
      </c>
      <c r="N935" s="106"/>
    </row>
    <row r="936" spans="1:14" ht="19.5" customHeight="1" x14ac:dyDescent="0.25">
      <c r="A936" s="187">
        <v>6</v>
      </c>
      <c r="B936" s="215" t="s">
        <v>640</v>
      </c>
      <c r="C936" s="106"/>
      <c r="D936" s="106"/>
      <c r="E936" s="106">
        <f>+F936+G936</f>
        <v>0</v>
      </c>
      <c r="F936" s="106"/>
      <c r="G936" s="106"/>
      <c r="H936" s="106"/>
      <c r="I936" s="117" t="s">
        <v>1607</v>
      </c>
      <c r="J936" s="117" t="s">
        <v>1608</v>
      </c>
      <c r="K936" s="106">
        <f>+L936+M936</f>
        <v>1</v>
      </c>
      <c r="L936" s="106"/>
      <c r="M936" s="106">
        <v>1</v>
      </c>
      <c r="N936" s="106"/>
    </row>
    <row r="937" spans="1:14" ht="19.5" customHeight="1" x14ac:dyDescent="0.25">
      <c r="A937" s="187"/>
      <c r="B937" s="215"/>
      <c r="C937" s="20"/>
      <c r="D937" s="106"/>
      <c r="E937" s="106">
        <f t="shared" ref="E937:E943" si="66">+F937+G937</f>
        <v>0</v>
      </c>
      <c r="F937" s="106"/>
      <c r="G937" s="106"/>
      <c r="H937" s="106"/>
      <c r="I937" s="117" t="s">
        <v>991</v>
      </c>
      <c r="J937" s="117" t="s">
        <v>1609</v>
      </c>
      <c r="K937" s="106">
        <f t="shared" ref="K937:K944" si="67">+L937+M937</f>
        <v>1</v>
      </c>
      <c r="L937" s="106"/>
      <c r="M937" s="106">
        <v>1</v>
      </c>
      <c r="N937" s="106"/>
    </row>
    <row r="938" spans="1:14" ht="19.5" customHeight="1" x14ac:dyDescent="0.25">
      <c r="A938" s="187"/>
      <c r="B938" s="215"/>
      <c r="C938" s="20"/>
      <c r="D938" s="106"/>
      <c r="E938" s="106">
        <f t="shared" si="66"/>
        <v>0</v>
      </c>
      <c r="F938" s="106"/>
      <c r="G938" s="106"/>
      <c r="H938" s="106"/>
      <c r="I938" s="212" t="s">
        <v>744</v>
      </c>
      <c r="J938" s="117" t="s">
        <v>1610</v>
      </c>
      <c r="K938" s="106">
        <f t="shared" si="67"/>
        <v>1</v>
      </c>
      <c r="L938" s="106"/>
      <c r="M938" s="106">
        <v>1</v>
      </c>
      <c r="N938" s="106"/>
    </row>
    <row r="939" spans="1:14" ht="19.5" customHeight="1" x14ac:dyDescent="0.25">
      <c r="A939" s="187">
        <v>6</v>
      </c>
      <c r="B939" s="215" t="s">
        <v>640</v>
      </c>
      <c r="C939" s="106"/>
      <c r="D939" s="106"/>
      <c r="E939" s="106">
        <f t="shared" si="66"/>
        <v>0</v>
      </c>
      <c r="F939" s="106"/>
      <c r="G939" s="106"/>
      <c r="H939" s="106"/>
      <c r="I939" s="212"/>
      <c r="J939" s="117" t="s">
        <v>1611</v>
      </c>
      <c r="K939" s="106">
        <f t="shared" si="67"/>
        <v>1</v>
      </c>
      <c r="L939" s="106">
        <v>1</v>
      </c>
      <c r="M939" s="106"/>
      <c r="N939" s="106"/>
    </row>
    <row r="940" spans="1:14" ht="19.5" customHeight="1" x14ac:dyDescent="0.25">
      <c r="A940" s="187"/>
      <c r="B940" s="215"/>
      <c r="C940" s="106"/>
      <c r="D940" s="106"/>
      <c r="E940" s="106">
        <f t="shared" si="66"/>
        <v>0</v>
      </c>
      <c r="F940" s="106"/>
      <c r="G940" s="106"/>
      <c r="H940" s="106"/>
      <c r="I940" s="117" t="s">
        <v>1612</v>
      </c>
      <c r="J940" s="117" t="s">
        <v>1613</v>
      </c>
      <c r="K940" s="106">
        <f t="shared" si="67"/>
        <v>1</v>
      </c>
      <c r="L940" s="106"/>
      <c r="M940" s="106">
        <v>1</v>
      </c>
      <c r="N940" s="106"/>
    </row>
    <row r="941" spans="1:14" ht="19.5" customHeight="1" x14ac:dyDescent="0.25">
      <c r="A941" s="187"/>
      <c r="B941" s="215"/>
      <c r="C941" s="106"/>
      <c r="D941" s="106"/>
      <c r="E941" s="106">
        <f t="shared" si="66"/>
        <v>0</v>
      </c>
      <c r="F941" s="106"/>
      <c r="G941" s="106"/>
      <c r="H941" s="106"/>
      <c r="I941" s="117" t="s">
        <v>1614</v>
      </c>
      <c r="J941" s="117" t="s">
        <v>1615</v>
      </c>
      <c r="K941" s="106">
        <f t="shared" si="67"/>
        <v>1</v>
      </c>
      <c r="L941" s="106"/>
      <c r="M941" s="106">
        <v>1</v>
      </c>
      <c r="N941" s="106"/>
    </row>
    <row r="942" spans="1:14" ht="19.5" customHeight="1" x14ac:dyDescent="0.25">
      <c r="A942" s="187"/>
      <c r="B942" s="215"/>
      <c r="C942" s="117" t="s">
        <v>1616</v>
      </c>
      <c r="D942" s="117" t="s">
        <v>1617</v>
      </c>
      <c r="E942" s="106">
        <f t="shared" si="66"/>
        <v>1</v>
      </c>
      <c r="F942" s="106">
        <v>1</v>
      </c>
      <c r="G942" s="106"/>
      <c r="H942" s="106"/>
      <c r="I942" s="117"/>
      <c r="J942" s="117"/>
      <c r="K942" s="106"/>
      <c r="L942" s="106"/>
      <c r="M942" s="106"/>
      <c r="N942" s="106"/>
    </row>
    <row r="943" spans="1:14" ht="19.5" customHeight="1" x14ac:dyDescent="0.25">
      <c r="A943" s="187"/>
      <c r="B943" s="215"/>
      <c r="C943" s="106"/>
      <c r="D943" s="106"/>
      <c r="E943" s="106">
        <f t="shared" si="66"/>
        <v>0</v>
      </c>
      <c r="F943" s="106"/>
      <c r="G943" s="106"/>
      <c r="H943" s="106"/>
      <c r="I943" s="117" t="s">
        <v>1618</v>
      </c>
      <c r="J943" s="117" t="s">
        <v>1619</v>
      </c>
      <c r="K943" s="106">
        <f t="shared" si="67"/>
        <v>1</v>
      </c>
      <c r="L943" s="106"/>
      <c r="M943" s="106">
        <v>1</v>
      </c>
      <c r="N943" s="106"/>
    </row>
    <row r="944" spans="1:14" ht="19.5" customHeight="1" x14ac:dyDescent="0.25">
      <c r="A944" s="187"/>
      <c r="B944" s="215"/>
      <c r="C944" s="106"/>
      <c r="D944" s="106"/>
      <c r="E944" s="106"/>
      <c r="F944" s="106"/>
      <c r="G944" s="106"/>
      <c r="H944" s="106"/>
      <c r="I944" s="117" t="s">
        <v>1620</v>
      </c>
      <c r="J944" s="117" t="s">
        <v>1621</v>
      </c>
      <c r="K944" s="106">
        <f t="shared" si="67"/>
        <v>1</v>
      </c>
      <c r="L944" s="106"/>
      <c r="M944" s="106">
        <v>1</v>
      </c>
      <c r="N944" s="106"/>
    </row>
    <row r="945" spans="1:14" ht="19.5" customHeight="1" x14ac:dyDescent="0.25">
      <c r="A945" s="187" t="s">
        <v>639</v>
      </c>
      <c r="B945" s="187"/>
      <c r="C945" s="116"/>
      <c r="D945" s="116"/>
      <c r="E945" s="116">
        <f>SUM(E936:E944)</f>
        <v>1</v>
      </c>
      <c r="F945" s="116">
        <f t="shared" ref="F945:M945" si="68">SUM(F936:F944)</f>
        <v>1</v>
      </c>
      <c r="G945" s="116">
        <f t="shared" si="68"/>
        <v>0</v>
      </c>
      <c r="H945" s="116"/>
      <c r="I945" s="116">
        <v>7</v>
      </c>
      <c r="J945" s="116">
        <v>8</v>
      </c>
      <c r="K945" s="116">
        <f t="shared" si="68"/>
        <v>8</v>
      </c>
      <c r="L945" s="116">
        <f t="shared" si="68"/>
        <v>1</v>
      </c>
      <c r="M945" s="116">
        <f t="shared" si="68"/>
        <v>7</v>
      </c>
      <c r="N945" s="106"/>
    </row>
    <row r="946" spans="1:14" ht="19.5" customHeight="1" x14ac:dyDescent="0.25">
      <c r="A946" s="187">
        <v>7</v>
      </c>
      <c r="B946" s="215" t="s">
        <v>1534</v>
      </c>
      <c r="C946" s="106"/>
      <c r="D946" s="106"/>
      <c r="E946" s="106">
        <f>+F946+G946</f>
        <v>0</v>
      </c>
      <c r="F946" s="106"/>
      <c r="G946" s="106"/>
      <c r="H946" s="106"/>
      <c r="I946" s="212" t="s">
        <v>1622</v>
      </c>
      <c r="J946" s="117" t="s">
        <v>1623</v>
      </c>
      <c r="K946" s="106">
        <f>+L946+M946</f>
        <v>1</v>
      </c>
      <c r="L946" s="106"/>
      <c r="M946" s="106">
        <v>1</v>
      </c>
      <c r="N946" s="106"/>
    </row>
    <row r="947" spans="1:14" ht="19.5" customHeight="1" x14ac:dyDescent="0.25">
      <c r="A947" s="187"/>
      <c r="B947" s="215"/>
      <c r="C947" s="20"/>
      <c r="D947" s="106"/>
      <c r="E947" s="106">
        <f t="shared" ref="E947:E970" si="69">+F947+G947</f>
        <v>0</v>
      </c>
      <c r="F947" s="106"/>
      <c r="G947" s="106"/>
      <c r="H947" s="106"/>
      <c r="I947" s="212"/>
      <c r="J947" s="117" t="s">
        <v>1624</v>
      </c>
      <c r="K947" s="106">
        <f t="shared" ref="K947:K970" si="70">+L947+M947</f>
        <v>1</v>
      </c>
      <c r="L947" s="106"/>
      <c r="M947" s="106">
        <v>1</v>
      </c>
      <c r="N947" s="106"/>
    </row>
    <row r="948" spans="1:14" ht="19.5" customHeight="1" x14ac:dyDescent="0.25">
      <c r="A948" s="187"/>
      <c r="B948" s="215"/>
      <c r="C948" s="20"/>
      <c r="D948" s="106"/>
      <c r="E948" s="106">
        <f t="shared" si="69"/>
        <v>0</v>
      </c>
      <c r="F948" s="106"/>
      <c r="G948" s="106"/>
      <c r="H948" s="106"/>
      <c r="I948" s="117" t="s">
        <v>871</v>
      </c>
      <c r="J948" s="117" t="s">
        <v>1625</v>
      </c>
      <c r="K948" s="106">
        <f t="shared" si="70"/>
        <v>1</v>
      </c>
      <c r="L948" s="106"/>
      <c r="M948" s="106">
        <v>1</v>
      </c>
      <c r="N948" s="106"/>
    </row>
    <row r="949" spans="1:14" ht="19.5" customHeight="1" x14ac:dyDescent="0.25">
      <c r="A949" s="187"/>
      <c r="B949" s="215"/>
      <c r="C949" s="106"/>
      <c r="D949" s="106"/>
      <c r="E949" s="106">
        <f t="shared" si="69"/>
        <v>0</v>
      </c>
      <c r="F949" s="106"/>
      <c r="G949" s="106"/>
      <c r="H949" s="106"/>
      <c r="I949" s="117" t="s">
        <v>322</v>
      </c>
      <c r="J949" s="117" t="s">
        <v>1626</v>
      </c>
      <c r="K949" s="106">
        <f t="shared" si="70"/>
        <v>1</v>
      </c>
      <c r="L949" s="106"/>
      <c r="M949" s="106">
        <v>1</v>
      </c>
      <c r="N949" s="106"/>
    </row>
    <row r="950" spans="1:14" ht="19.5" customHeight="1" x14ac:dyDescent="0.25">
      <c r="A950" s="187"/>
      <c r="B950" s="215"/>
      <c r="C950" s="106"/>
      <c r="D950" s="106"/>
      <c r="E950" s="106">
        <f t="shared" si="69"/>
        <v>0</v>
      </c>
      <c r="F950" s="106"/>
      <c r="G950" s="106"/>
      <c r="H950" s="106"/>
      <c r="I950" s="212" t="s">
        <v>1627</v>
      </c>
      <c r="J950" s="117" t="s">
        <v>1628</v>
      </c>
      <c r="K950" s="106">
        <f t="shared" si="70"/>
        <v>1</v>
      </c>
      <c r="L950" s="106"/>
      <c r="M950" s="106">
        <v>1</v>
      </c>
      <c r="N950" s="106"/>
    </row>
    <row r="951" spans="1:14" ht="19.5" customHeight="1" x14ac:dyDescent="0.25">
      <c r="A951" s="187"/>
      <c r="B951" s="215"/>
      <c r="C951" s="106"/>
      <c r="D951" s="106"/>
      <c r="E951" s="106">
        <f t="shared" si="69"/>
        <v>0</v>
      </c>
      <c r="F951" s="106"/>
      <c r="G951" s="106"/>
      <c r="H951" s="106"/>
      <c r="I951" s="212"/>
      <c r="J951" s="117" t="s">
        <v>1629</v>
      </c>
      <c r="K951" s="106">
        <f t="shared" si="70"/>
        <v>1</v>
      </c>
      <c r="L951" s="106"/>
      <c r="M951" s="106">
        <v>1</v>
      </c>
      <c r="N951" s="106"/>
    </row>
    <row r="952" spans="1:14" ht="19.5" customHeight="1" x14ac:dyDescent="0.25">
      <c r="A952" s="187"/>
      <c r="B952" s="215"/>
      <c r="C952" s="106"/>
      <c r="D952" s="106"/>
      <c r="E952" s="106">
        <f t="shared" si="69"/>
        <v>0</v>
      </c>
      <c r="F952" s="106"/>
      <c r="G952" s="106"/>
      <c r="H952" s="106"/>
      <c r="I952" s="212" t="s">
        <v>1630</v>
      </c>
      <c r="J952" s="117" t="s">
        <v>1631</v>
      </c>
      <c r="K952" s="106">
        <f t="shared" si="70"/>
        <v>1</v>
      </c>
      <c r="L952" s="106"/>
      <c r="M952" s="106">
        <v>1</v>
      </c>
      <c r="N952" s="106"/>
    </row>
    <row r="953" spans="1:14" ht="19.5" customHeight="1" x14ac:dyDescent="0.25">
      <c r="A953" s="187"/>
      <c r="B953" s="215"/>
      <c r="C953" s="106"/>
      <c r="D953" s="106"/>
      <c r="E953" s="106">
        <f t="shared" si="69"/>
        <v>0</v>
      </c>
      <c r="F953" s="106"/>
      <c r="G953" s="106"/>
      <c r="H953" s="106"/>
      <c r="I953" s="212"/>
      <c r="J953" s="117" t="s">
        <v>1632</v>
      </c>
      <c r="K953" s="106">
        <f t="shared" si="70"/>
        <v>1</v>
      </c>
      <c r="L953" s="106"/>
      <c r="M953" s="106">
        <v>1</v>
      </c>
      <c r="N953" s="106"/>
    </row>
    <row r="954" spans="1:14" ht="19.5" customHeight="1" x14ac:dyDescent="0.25">
      <c r="A954" s="187"/>
      <c r="B954" s="215"/>
      <c r="C954" s="106"/>
      <c r="D954" s="106"/>
      <c r="E954" s="106">
        <f t="shared" si="69"/>
        <v>0</v>
      </c>
      <c r="F954" s="106"/>
      <c r="G954" s="106"/>
      <c r="H954" s="106"/>
      <c r="I954" s="212" t="s">
        <v>1556</v>
      </c>
      <c r="J954" s="117" t="s">
        <v>1633</v>
      </c>
      <c r="K954" s="106">
        <f t="shared" si="70"/>
        <v>1</v>
      </c>
      <c r="L954" s="106"/>
      <c r="M954" s="106">
        <v>1</v>
      </c>
      <c r="N954" s="106"/>
    </row>
    <row r="955" spans="1:14" ht="19.5" customHeight="1" x14ac:dyDescent="0.25">
      <c r="A955" s="187"/>
      <c r="B955" s="215"/>
      <c r="C955" s="106"/>
      <c r="D955" s="106"/>
      <c r="E955" s="106">
        <f t="shared" si="69"/>
        <v>0</v>
      </c>
      <c r="F955" s="106"/>
      <c r="G955" s="106"/>
      <c r="H955" s="106"/>
      <c r="I955" s="212"/>
      <c r="J955" s="117" t="s">
        <v>1634</v>
      </c>
      <c r="K955" s="106">
        <f t="shared" si="70"/>
        <v>1</v>
      </c>
      <c r="L955" s="106"/>
      <c r="M955" s="106">
        <v>1</v>
      </c>
      <c r="N955" s="106"/>
    </row>
    <row r="956" spans="1:14" ht="19.5" customHeight="1" x14ac:dyDescent="0.25">
      <c r="A956" s="187"/>
      <c r="B956" s="215"/>
      <c r="C956" s="20" t="s">
        <v>1640</v>
      </c>
      <c r="D956" s="117" t="s">
        <v>1641</v>
      </c>
      <c r="E956" s="106">
        <f t="shared" ref="E956" si="71">+F956+G956</f>
        <v>1</v>
      </c>
      <c r="F956" s="106"/>
      <c r="G956" s="106">
        <v>1</v>
      </c>
      <c r="H956" s="106"/>
      <c r="I956" s="117"/>
      <c r="J956" s="117"/>
      <c r="K956" s="106"/>
      <c r="L956" s="106"/>
      <c r="M956" s="106"/>
      <c r="N956" s="106"/>
    </row>
    <row r="957" spans="1:14" ht="19.5" customHeight="1" x14ac:dyDescent="0.25">
      <c r="A957" s="187"/>
      <c r="B957" s="215"/>
      <c r="C957" s="212" t="s">
        <v>1627</v>
      </c>
      <c r="D957" s="117" t="s">
        <v>1635</v>
      </c>
      <c r="E957" s="106">
        <f t="shared" si="69"/>
        <v>1</v>
      </c>
      <c r="F957" s="106"/>
      <c r="G957" s="106">
        <v>1</v>
      </c>
      <c r="H957" s="106"/>
      <c r="I957" s="117"/>
      <c r="J957" s="117"/>
      <c r="K957" s="106">
        <f t="shared" si="70"/>
        <v>0</v>
      </c>
      <c r="L957" s="106"/>
      <c r="M957" s="106"/>
      <c r="N957" s="106"/>
    </row>
    <row r="958" spans="1:14" ht="19.5" customHeight="1" x14ac:dyDescent="0.25">
      <c r="A958" s="187"/>
      <c r="B958" s="215"/>
      <c r="C958" s="212"/>
      <c r="D958" s="117" t="s">
        <v>1636</v>
      </c>
      <c r="E958" s="106">
        <f t="shared" si="69"/>
        <v>1</v>
      </c>
      <c r="F958" s="106"/>
      <c r="G958" s="106">
        <v>1</v>
      </c>
      <c r="H958" s="106"/>
      <c r="I958" s="117"/>
      <c r="J958" s="117"/>
      <c r="K958" s="106">
        <f t="shared" si="70"/>
        <v>0</v>
      </c>
      <c r="L958" s="106"/>
      <c r="M958" s="106"/>
      <c r="N958" s="106"/>
    </row>
    <row r="959" spans="1:14" ht="19.5" customHeight="1" x14ac:dyDescent="0.25">
      <c r="A959" s="187"/>
      <c r="B959" s="215"/>
      <c r="C959" s="212"/>
      <c r="D959" s="117" t="s">
        <v>1637</v>
      </c>
      <c r="E959" s="106">
        <f t="shared" si="69"/>
        <v>1</v>
      </c>
      <c r="F959" s="106"/>
      <c r="G959" s="106">
        <v>1</v>
      </c>
      <c r="H959" s="106"/>
      <c r="I959" s="117"/>
      <c r="J959" s="117"/>
      <c r="K959" s="106">
        <f t="shared" si="70"/>
        <v>0</v>
      </c>
      <c r="L959" s="106"/>
      <c r="M959" s="106"/>
      <c r="N959" s="106"/>
    </row>
    <row r="960" spans="1:14" ht="19.5" customHeight="1" x14ac:dyDescent="0.25">
      <c r="A960" s="187"/>
      <c r="B960" s="215"/>
      <c r="C960" s="20" t="s">
        <v>1638</v>
      </c>
      <c r="D960" s="117" t="s">
        <v>1639</v>
      </c>
      <c r="E960" s="106">
        <f t="shared" si="69"/>
        <v>1</v>
      </c>
      <c r="F960" s="106"/>
      <c r="G960" s="106">
        <v>1</v>
      </c>
      <c r="H960" s="106"/>
      <c r="I960" s="117"/>
      <c r="J960" s="117"/>
      <c r="K960" s="106">
        <f t="shared" si="70"/>
        <v>0</v>
      </c>
      <c r="L960" s="106"/>
      <c r="M960" s="106"/>
      <c r="N960" s="106"/>
    </row>
    <row r="961" spans="1:14" ht="19.5" customHeight="1" x14ac:dyDescent="0.25">
      <c r="A961" s="187"/>
      <c r="B961" s="215"/>
      <c r="C961" s="20" t="s">
        <v>1640</v>
      </c>
      <c r="D961" s="117" t="s">
        <v>1641</v>
      </c>
      <c r="E961" s="106">
        <f t="shared" si="69"/>
        <v>1</v>
      </c>
      <c r="F961" s="106"/>
      <c r="G961" s="106">
        <v>1</v>
      </c>
      <c r="H961" s="106"/>
      <c r="I961" s="117"/>
      <c r="J961" s="117"/>
      <c r="K961" s="106">
        <f t="shared" si="70"/>
        <v>0</v>
      </c>
      <c r="L961" s="106"/>
      <c r="M961" s="106"/>
      <c r="N961" s="106"/>
    </row>
    <row r="962" spans="1:14" ht="19.5" customHeight="1" x14ac:dyDescent="0.25">
      <c r="A962" s="187"/>
      <c r="B962" s="215"/>
      <c r="C962" s="20" t="s">
        <v>1642</v>
      </c>
      <c r="D962" s="117" t="s">
        <v>1643</v>
      </c>
      <c r="E962" s="106">
        <f t="shared" si="69"/>
        <v>1</v>
      </c>
      <c r="F962" s="106">
        <v>1</v>
      </c>
      <c r="G962" s="106"/>
      <c r="H962" s="106"/>
      <c r="I962" s="20"/>
      <c r="J962" s="117"/>
      <c r="K962" s="106"/>
      <c r="L962" s="106"/>
      <c r="M962" s="106"/>
      <c r="N962" s="106"/>
    </row>
    <row r="963" spans="1:14" ht="19.5" customHeight="1" x14ac:dyDescent="0.25">
      <c r="A963" s="187"/>
      <c r="B963" s="215"/>
      <c r="C963" s="212" t="s">
        <v>634</v>
      </c>
      <c r="D963" s="117" t="s">
        <v>1644</v>
      </c>
      <c r="E963" s="106">
        <f t="shared" si="69"/>
        <v>1</v>
      </c>
      <c r="F963" s="106"/>
      <c r="G963" s="106">
        <v>1</v>
      </c>
      <c r="H963" s="106"/>
      <c r="I963" s="117"/>
      <c r="J963" s="117"/>
      <c r="K963" s="106">
        <f t="shared" si="70"/>
        <v>0</v>
      </c>
      <c r="L963" s="106"/>
      <c r="M963" s="106"/>
      <c r="N963" s="106"/>
    </row>
    <row r="964" spans="1:14" ht="19.5" customHeight="1" x14ac:dyDescent="0.25">
      <c r="A964" s="187"/>
      <c r="B964" s="215"/>
      <c r="C964" s="212"/>
      <c r="D964" s="117" t="s">
        <v>1645</v>
      </c>
      <c r="E964" s="106">
        <f t="shared" si="69"/>
        <v>1</v>
      </c>
      <c r="F964" s="106"/>
      <c r="G964" s="106">
        <v>1</v>
      </c>
      <c r="H964" s="106"/>
      <c r="I964" s="117"/>
      <c r="J964" s="117"/>
      <c r="K964" s="106">
        <f t="shared" si="70"/>
        <v>0</v>
      </c>
      <c r="L964" s="106"/>
      <c r="M964" s="106"/>
      <c r="N964" s="106"/>
    </row>
    <row r="965" spans="1:14" ht="19.5" customHeight="1" x14ac:dyDescent="0.25">
      <c r="A965" s="187"/>
      <c r="B965" s="215"/>
      <c r="C965" s="212"/>
      <c r="D965" s="117" t="s">
        <v>1646</v>
      </c>
      <c r="E965" s="106">
        <f t="shared" si="69"/>
        <v>1</v>
      </c>
      <c r="F965" s="106"/>
      <c r="G965" s="106">
        <v>1</v>
      </c>
      <c r="H965" s="106"/>
      <c r="I965" s="117"/>
      <c r="J965" s="117"/>
      <c r="K965" s="106">
        <f t="shared" si="70"/>
        <v>0</v>
      </c>
      <c r="L965" s="106"/>
      <c r="M965" s="106"/>
      <c r="N965" s="106"/>
    </row>
    <row r="966" spans="1:14" ht="19.5" customHeight="1" x14ac:dyDescent="0.25">
      <c r="A966" s="187"/>
      <c r="B966" s="215"/>
      <c r="C966" s="212"/>
      <c r="D966" s="117" t="s">
        <v>1647</v>
      </c>
      <c r="E966" s="106">
        <f t="shared" si="69"/>
        <v>1</v>
      </c>
      <c r="F966" s="106"/>
      <c r="G966" s="106">
        <v>1</v>
      </c>
      <c r="H966" s="106"/>
      <c r="I966" s="117"/>
      <c r="J966" s="117"/>
      <c r="K966" s="106">
        <f t="shared" si="70"/>
        <v>0</v>
      </c>
      <c r="L966" s="106"/>
      <c r="M966" s="106"/>
      <c r="N966" s="106"/>
    </row>
    <row r="967" spans="1:14" ht="19.5" customHeight="1" x14ac:dyDescent="0.25">
      <c r="A967" s="187"/>
      <c r="B967" s="215"/>
      <c r="C967" s="212" t="s">
        <v>1648</v>
      </c>
      <c r="D967" s="117" t="s">
        <v>1649</v>
      </c>
      <c r="E967" s="106">
        <f t="shared" si="69"/>
        <v>1</v>
      </c>
      <c r="F967" s="106"/>
      <c r="G967" s="106">
        <v>1</v>
      </c>
      <c r="H967" s="106"/>
      <c r="I967" s="117"/>
      <c r="J967" s="117"/>
      <c r="K967" s="106">
        <f t="shared" si="70"/>
        <v>0</v>
      </c>
      <c r="L967" s="106"/>
      <c r="M967" s="106"/>
      <c r="N967" s="106"/>
    </row>
    <row r="968" spans="1:14" ht="19.5" customHeight="1" x14ac:dyDescent="0.25">
      <c r="A968" s="187"/>
      <c r="B968" s="215"/>
      <c r="C968" s="212"/>
      <c r="D968" s="117" t="s">
        <v>1650</v>
      </c>
      <c r="E968" s="106">
        <f t="shared" si="69"/>
        <v>1</v>
      </c>
      <c r="F968" s="106"/>
      <c r="G968" s="106">
        <v>1</v>
      </c>
      <c r="H968" s="106"/>
      <c r="I968" s="117"/>
      <c r="J968" s="117"/>
      <c r="K968" s="106">
        <f t="shared" si="70"/>
        <v>0</v>
      </c>
      <c r="L968" s="106"/>
      <c r="M968" s="106"/>
      <c r="N968" s="106"/>
    </row>
    <row r="969" spans="1:14" ht="19.5" customHeight="1" x14ac:dyDescent="0.25">
      <c r="A969" s="187"/>
      <c r="B969" s="215"/>
      <c r="C969" s="212"/>
      <c r="D969" s="117" t="s">
        <v>1651</v>
      </c>
      <c r="E969" s="106">
        <f t="shared" si="69"/>
        <v>1</v>
      </c>
      <c r="F969" s="106"/>
      <c r="G969" s="106">
        <v>1</v>
      </c>
      <c r="H969" s="106"/>
      <c r="I969" s="117"/>
      <c r="J969" s="117"/>
      <c r="K969" s="106">
        <f t="shared" si="70"/>
        <v>0</v>
      </c>
      <c r="L969" s="106"/>
      <c r="M969" s="106"/>
      <c r="N969" s="106"/>
    </row>
    <row r="970" spans="1:14" ht="19.5" customHeight="1" x14ac:dyDescent="0.25">
      <c r="A970" s="187"/>
      <c r="B970" s="215"/>
      <c r="C970" s="212"/>
      <c r="D970" s="117" t="s">
        <v>1652</v>
      </c>
      <c r="E970" s="106">
        <f t="shared" si="69"/>
        <v>1</v>
      </c>
      <c r="F970" s="106"/>
      <c r="G970" s="106">
        <v>1</v>
      </c>
      <c r="H970" s="106"/>
      <c r="I970" s="117"/>
      <c r="J970" s="117"/>
      <c r="K970" s="106">
        <f t="shared" si="70"/>
        <v>0</v>
      </c>
      <c r="L970" s="106"/>
      <c r="M970" s="106"/>
      <c r="N970" s="106"/>
    </row>
    <row r="971" spans="1:14" ht="19.5" customHeight="1" x14ac:dyDescent="0.25">
      <c r="A971" s="187" t="s">
        <v>639</v>
      </c>
      <c r="B971" s="187"/>
      <c r="C971" s="116">
        <v>6</v>
      </c>
      <c r="D971" s="116">
        <v>15</v>
      </c>
      <c r="E971" s="116">
        <f>SUM(E946:E970)</f>
        <v>15</v>
      </c>
      <c r="F971" s="116">
        <f t="shared" ref="F971:M971" si="72">SUM(F946:F970)</f>
        <v>1</v>
      </c>
      <c r="G971" s="116">
        <f t="shared" si="72"/>
        <v>14</v>
      </c>
      <c r="H971" s="116"/>
      <c r="I971" s="116">
        <v>6</v>
      </c>
      <c r="J971" s="116">
        <v>10</v>
      </c>
      <c r="K971" s="116">
        <f t="shared" si="72"/>
        <v>10</v>
      </c>
      <c r="L971" s="116">
        <f t="shared" si="72"/>
        <v>0</v>
      </c>
      <c r="M971" s="116">
        <f t="shared" si="72"/>
        <v>10</v>
      </c>
      <c r="N971" s="106"/>
    </row>
    <row r="972" spans="1:14" ht="19.5" customHeight="1" x14ac:dyDescent="0.25">
      <c r="A972" s="187">
        <v>8</v>
      </c>
      <c r="B972" s="198" t="s">
        <v>12</v>
      </c>
      <c r="C972" s="106"/>
      <c r="D972" s="106"/>
      <c r="E972" s="106">
        <f>+F972+G972</f>
        <v>0</v>
      </c>
      <c r="F972" s="106"/>
      <c r="G972" s="106"/>
      <c r="H972" s="106"/>
      <c r="I972" s="117" t="s">
        <v>1653</v>
      </c>
      <c r="J972" s="117" t="s">
        <v>1654</v>
      </c>
      <c r="K972" s="106">
        <f>+L972+M972</f>
        <v>1</v>
      </c>
      <c r="L972" s="106"/>
      <c r="M972" s="106">
        <v>1</v>
      </c>
      <c r="N972" s="106"/>
    </row>
    <row r="973" spans="1:14" ht="19.5" customHeight="1" x14ac:dyDescent="0.25">
      <c r="A973" s="187"/>
      <c r="B973" s="198"/>
      <c r="C973" s="106"/>
      <c r="D973" s="106"/>
      <c r="E973" s="106">
        <f t="shared" ref="E973:E982" si="73">+F973+G973</f>
        <v>0</v>
      </c>
      <c r="F973" s="106"/>
      <c r="G973" s="106"/>
      <c r="H973" s="106"/>
      <c r="I973" s="117" t="s">
        <v>1655</v>
      </c>
      <c r="J973" s="117" t="s">
        <v>1656</v>
      </c>
      <c r="K973" s="106">
        <f t="shared" ref="K973:K982" si="74">+L973+M973</f>
        <v>1</v>
      </c>
      <c r="L973" s="106"/>
      <c r="M973" s="106">
        <v>1</v>
      </c>
      <c r="N973" s="106"/>
    </row>
    <row r="974" spans="1:14" ht="19.5" customHeight="1" x14ac:dyDescent="0.25">
      <c r="A974" s="187"/>
      <c r="B974" s="198"/>
      <c r="C974" s="106"/>
      <c r="D974" s="106"/>
      <c r="E974" s="106">
        <f t="shared" si="73"/>
        <v>0</v>
      </c>
      <c r="F974" s="106"/>
      <c r="G974" s="106"/>
      <c r="H974" s="106"/>
      <c r="I974" s="117" t="s">
        <v>1657</v>
      </c>
      <c r="J974" s="117" t="s">
        <v>1658</v>
      </c>
      <c r="K974" s="106">
        <f t="shared" si="74"/>
        <v>1</v>
      </c>
      <c r="L974" s="106"/>
      <c r="M974" s="106">
        <v>1</v>
      </c>
      <c r="N974" s="106"/>
    </row>
    <row r="975" spans="1:14" ht="19.5" customHeight="1" x14ac:dyDescent="0.25">
      <c r="A975" s="187"/>
      <c r="B975" s="198"/>
      <c r="C975" s="117" t="s">
        <v>540</v>
      </c>
      <c r="D975" s="117" t="s">
        <v>1659</v>
      </c>
      <c r="E975" s="106">
        <f t="shared" si="73"/>
        <v>1</v>
      </c>
      <c r="F975" s="106"/>
      <c r="G975" s="106">
        <v>1</v>
      </c>
      <c r="H975" s="106"/>
      <c r="I975" s="117"/>
      <c r="J975" s="117"/>
      <c r="K975" s="106">
        <f t="shared" si="74"/>
        <v>0</v>
      </c>
      <c r="L975" s="106"/>
      <c r="M975" s="106"/>
      <c r="N975" s="106"/>
    </row>
    <row r="976" spans="1:14" ht="19.5" customHeight="1" x14ac:dyDescent="0.25">
      <c r="A976" s="187"/>
      <c r="B976" s="198"/>
      <c r="C976" s="117" t="s">
        <v>1660</v>
      </c>
      <c r="D976" s="117" t="s">
        <v>1661</v>
      </c>
      <c r="E976" s="106">
        <f t="shared" si="73"/>
        <v>1</v>
      </c>
      <c r="F976" s="106"/>
      <c r="G976" s="106">
        <v>1</v>
      </c>
      <c r="H976" s="106"/>
      <c r="I976" s="117"/>
      <c r="J976" s="117"/>
      <c r="K976" s="106">
        <f t="shared" si="74"/>
        <v>0</v>
      </c>
      <c r="L976" s="106"/>
      <c r="M976" s="106"/>
      <c r="N976" s="106"/>
    </row>
    <row r="977" spans="1:14" ht="19.5" customHeight="1" x14ac:dyDescent="0.25">
      <c r="A977" s="187"/>
      <c r="B977" s="198"/>
      <c r="C977" s="20" t="s">
        <v>1088</v>
      </c>
      <c r="D977" s="117" t="s">
        <v>1662</v>
      </c>
      <c r="E977" s="106">
        <f t="shared" si="73"/>
        <v>1</v>
      </c>
      <c r="F977" s="106"/>
      <c r="G977" s="106">
        <v>1</v>
      </c>
      <c r="H977" s="106"/>
      <c r="I977" s="117"/>
      <c r="J977" s="117"/>
      <c r="K977" s="106">
        <f t="shared" si="74"/>
        <v>0</v>
      </c>
      <c r="L977" s="106"/>
      <c r="M977" s="106"/>
      <c r="N977" s="106"/>
    </row>
    <row r="978" spans="1:14" ht="19.5" customHeight="1" x14ac:dyDescent="0.25">
      <c r="A978" s="187"/>
      <c r="B978" s="198"/>
      <c r="C978" s="20" t="s">
        <v>1663</v>
      </c>
      <c r="D978" s="117" t="s">
        <v>1664</v>
      </c>
      <c r="E978" s="106">
        <f t="shared" si="73"/>
        <v>1</v>
      </c>
      <c r="F978" s="106"/>
      <c r="G978" s="106">
        <v>1</v>
      </c>
      <c r="H978" s="106"/>
      <c r="I978" s="117"/>
      <c r="J978" s="117"/>
      <c r="K978" s="106">
        <f t="shared" si="74"/>
        <v>0</v>
      </c>
      <c r="L978" s="106"/>
      <c r="M978" s="106"/>
      <c r="N978" s="106"/>
    </row>
    <row r="979" spans="1:14" ht="19.5" customHeight="1" x14ac:dyDescent="0.25">
      <c r="A979" s="187"/>
      <c r="B979" s="198"/>
      <c r="C979" s="212" t="s">
        <v>1665</v>
      </c>
      <c r="D979" s="117" t="s">
        <v>1666</v>
      </c>
      <c r="E979" s="106">
        <f t="shared" si="73"/>
        <v>1</v>
      </c>
      <c r="F979" s="106"/>
      <c r="G979" s="106">
        <v>1</v>
      </c>
      <c r="H979" s="106"/>
      <c r="I979" s="117"/>
      <c r="J979" s="117"/>
      <c r="K979" s="106">
        <f t="shared" si="74"/>
        <v>0</v>
      </c>
      <c r="L979" s="106"/>
      <c r="M979" s="106"/>
      <c r="N979" s="106"/>
    </row>
    <row r="980" spans="1:14" ht="19.5" customHeight="1" x14ac:dyDescent="0.25">
      <c r="A980" s="187"/>
      <c r="B980" s="198"/>
      <c r="C980" s="212"/>
      <c r="D980" s="117" t="s">
        <v>1667</v>
      </c>
      <c r="E980" s="106">
        <f t="shared" si="73"/>
        <v>1</v>
      </c>
      <c r="F980" s="106"/>
      <c r="G980" s="106">
        <v>1</v>
      </c>
      <c r="H980" s="106"/>
      <c r="I980" s="117"/>
      <c r="J980" s="117"/>
      <c r="K980" s="106">
        <f t="shared" si="74"/>
        <v>0</v>
      </c>
      <c r="L980" s="106"/>
      <c r="M980" s="106"/>
      <c r="N980" s="106"/>
    </row>
    <row r="981" spans="1:14" ht="19.5" customHeight="1" x14ac:dyDescent="0.25">
      <c r="A981" s="187"/>
      <c r="B981" s="198"/>
      <c r="C981" s="20" t="s">
        <v>317</v>
      </c>
      <c r="D981" s="117" t="s">
        <v>1668</v>
      </c>
      <c r="E981" s="106">
        <f t="shared" si="73"/>
        <v>1</v>
      </c>
      <c r="F981" s="106"/>
      <c r="G981" s="106">
        <v>1</v>
      </c>
      <c r="H981" s="106"/>
      <c r="I981" s="117"/>
      <c r="J981" s="117"/>
      <c r="K981" s="106">
        <f t="shared" si="74"/>
        <v>0</v>
      </c>
      <c r="L981" s="106"/>
      <c r="M981" s="106"/>
      <c r="N981" s="106"/>
    </row>
    <row r="982" spans="1:14" ht="19.5" customHeight="1" x14ac:dyDescent="0.25">
      <c r="A982" s="187"/>
      <c r="B982" s="198"/>
      <c r="C982" s="20"/>
      <c r="D982" s="117"/>
      <c r="E982" s="106">
        <f t="shared" si="73"/>
        <v>0</v>
      </c>
      <c r="F982" s="106"/>
      <c r="G982" s="106"/>
      <c r="H982" s="106"/>
      <c r="I982" s="20" t="s">
        <v>1669</v>
      </c>
      <c r="J982" s="117" t="s">
        <v>1670</v>
      </c>
      <c r="K982" s="106">
        <f t="shared" si="74"/>
        <v>1</v>
      </c>
      <c r="L982" s="106">
        <v>1</v>
      </c>
      <c r="M982" s="106"/>
      <c r="N982" s="106"/>
    </row>
    <row r="983" spans="1:14" ht="19.5" customHeight="1" x14ac:dyDescent="0.25">
      <c r="A983" s="187" t="s">
        <v>639</v>
      </c>
      <c r="B983" s="187"/>
      <c r="C983" s="116">
        <v>6</v>
      </c>
      <c r="D983" s="116">
        <v>7</v>
      </c>
      <c r="E983" s="116">
        <f>SUM(E972:E982)</f>
        <v>7</v>
      </c>
      <c r="F983" s="116">
        <f t="shared" ref="F983:M983" si="75">SUM(F972:F982)</f>
        <v>0</v>
      </c>
      <c r="G983" s="116">
        <f t="shared" si="75"/>
        <v>7</v>
      </c>
      <c r="H983" s="116"/>
      <c r="I983" s="116">
        <v>4</v>
      </c>
      <c r="J983" s="116">
        <v>4</v>
      </c>
      <c r="K983" s="116">
        <f t="shared" si="75"/>
        <v>4</v>
      </c>
      <c r="L983" s="116">
        <f t="shared" si="75"/>
        <v>1</v>
      </c>
      <c r="M983" s="116">
        <f t="shared" si="75"/>
        <v>3</v>
      </c>
      <c r="N983" s="106"/>
    </row>
    <row r="984" spans="1:14" ht="19.5" customHeight="1" x14ac:dyDescent="0.25">
      <c r="A984" s="187">
        <v>9</v>
      </c>
      <c r="B984" s="212" t="s">
        <v>1671</v>
      </c>
      <c r="C984" s="106"/>
      <c r="D984" s="106"/>
      <c r="E984" s="106">
        <f>+F984+G984</f>
        <v>0</v>
      </c>
      <c r="F984" s="106"/>
      <c r="G984" s="106"/>
      <c r="H984" s="106"/>
      <c r="I984" s="20" t="s">
        <v>888</v>
      </c>
      <c r="J984" s="117" t="s">
        <v>1672</v>
      </c>
      <c r="K984" s="106">
        <f>+L984+M984</f>
        <v>1</v>
      </c>
      <c r="L984" s="106"/>
      <c r="M984" s="106">
        <v>1</v>
      </c>
      <c r="N984" s="106"/>
    </row>
    <row r="985" spans="1:14" ht="19.5" customHeight="1" x14ac:dyDescent="0.25">
      <c r="A985" s="187"/>
      <c r="B985" s="212"/>
      <c r="C985" s="106"/>
      <c r="D985" s="106"/>
      <c r="E985" s="106">
        <f t="shared" ref="E985:E992" si="76">+F985+G985</f>
        <v>0</v>
      </c>
      <c r="F985" s="106"/>
      <c r="G985" s="106"/>
      <c r="H985" s="106"/>
      <c r="I985" s="212" t="s">
        <v>1673</v>
      </c>
      <c r="J985" s="117" t="s">
        <v>1674</v>
      </c>
      <c r="K985" s="106">
        <f t="shared" ref="K985:K992" si="77">+L985+M985</f>
        <v>1</v>
      </c>
      <c r="L985" s="106"/>
      <c r="M985" s="106">
        <v>1</v>
      </c>
      <c r="N985" s="106"/>
    </row>
    <row r="986" spans="1:14" ht="19.5" customHeight="1" x14ac:dyDescent="0.25">
      <c r="A986" s="187"/>
      <c r="B986" s="212"/>
      <c r="C986" s="106"/>
      <c r="D986" s="106"/>
      <c r="E986" s="106">
        <f t="shared" si="76"/>
        <v>0</v>
      </c>
      <c r="F986" s="106"/>
      <c r="G986" s="106"/>
      <c r="H986" s="106"/>
      <c r="I986" s="212"/>
      <c r="J986" s="117" t="s">
        <v>1675</v>
      </c>
      <c r="K986" s="106">
        <f t="shared" si="77"/>
        <v>1</v>
      </c>
      <c r="L986" s="106"/>
      <c r="M986" s="106">
        <v>1</v>
      </c>
      <c r="N986" s="106"/>
    </row>
    <row r="987" spans="1:14" ht="19.5" customHeight="1" x14ac:dyDescent="0.25">
      <c r="A987" s="187"/>
      <c r="B987" s="212"/>
      <c r="C987" s="106"/>
      <c r="D987" s="106"/>
      <c r="E987" s="106">
        <f t="shared" si="76"/>
        <v>0</v>
      </c>
      <c r="F987" s="106"/>
      <c r="G987" s="106"/>
      <c r="H987" s="106"/>
      <c r="I987" s="212" t="s">
        <v>771</v>
      </c>
      <c r="J987" s="117" t="s">
        <v>1676</v>
      </c>
      <c r="K987" s="106">
        <f t="shared" si="77"/>
        <v>1</v>
      </c>
      <c r="L987" s="106"/>
      <c r="M987" s="106">
        <v>1</v>
      </c>
      <c r="N987" s="106"/>
    </row>
    <row r="988" spans="1:14" ht="19.5" customHeight="1" x14ac:dyDescent="0.25">
      <c r="A988" s="187"/>
      <c r="B988" s="212"/>
      <c r="C988" s="106"/>
      <c r="D988" s="106"/>
      <c r="E988" s="106">
        <f t="shared" si="76"/>
        <v>0</v>
      </c>
      <c r="F988" s="106"/>
      <c r="G988" s="106"/>
      <c r="H988" s="106"/>
      <c r="I988" s="212"/>
      <c r="J988" s="117" t="s">
        <v>1677</v>
      </c>
      <c r="K988" s="106">
        <f t="shared" si="77"/>
        <v>1</v>
      </c>
      <c r="L988" s="106"/>
      <c r="M988" s="106">
        <v>1</v>
      </c>
      <c r="N988" s="106"/>
    </row>
    <row r="989" spans="1:14" ht="19.5" customHeight="1" x14ac:dyDescent="0.25">
      <c r="A989" s="187"/>
      <c r="B989" s="212"/>
      <c r="C989" s="106"/>
      <c r="D989" s="106"/>
      <c r="E989" s="106">
        <f t="shared" si="76"/>
        <v>0</v>
      </c>
      <c r="F989" s="106"/>
      <c r="G989" s="106"/>
      <c r="H989" s="106"/>
      <c r="I989" s="20" t="s">
        <v>1678</v>
      </c>
      <c r="J989" s="117" t="s">
        <v>1679</v>
      </c>
      <c r="K989" s="106">
        <f t="shared" si="77"/>
        <v>1</v>
      </c>
      <c r="L989" s="106"/>
      <c r="M989" s="106">
        <v>1</v>
      </c>
      <c r="N989" s="106"/>
    </row>
    <row r="990" spans="1:14" ht="19.5" customHeight="1" x14ac:dyDescent="0.25">
      <c r="A990" s="187"/>
      <c r="B990" s="212"/>
      <c r="C990" s="106"/>
      <c r="D990" s="106"/>
      <c r="E990" s="106">
        <f t="shared" si="76"/>
        <v>0</v>
      </c>
      <c r="F990" s="106"/>
      <c r="G990" s="106"/>
      <c r="H990" s="106"/>
      <c r="I990" s="20" t="s">
        <v>1680</v>
      </c>
      <c r="J990" s="117" t="s">
        <v>1681</v>
      </c>
      <c r="K990" s="106">
        <f t="shared" si="77"/>
        <v>1</v>
      </c>
      <c r="L990" s="106"/>
      <c r="M990" s="106">
        <v>1</v>
      </c>
      <c r="N990" s="106"/>
    </row>
    <row r="991" spans="1:14" ht="19.5" customHeight="1" x14ac:dyDescent="0.25">
      <c r="A991" s="187"/>
      <c r="B991" s="212"/>
      <c r="C991" s="106"/>
      <c r="D991" s="106"/>
      <c r="E991" s="106">
        <f t="shared" si="76"/>
        <v>0</v>
      </c>
      <c r="F991" s="106"/>
      <c r="G991" s="106"/>
      <c r="H991" s="106"/>
      <c r="I991" s="212" t="s">
        <v>1682</v>
      </c>
      <c r="J991" s="117" t="s">
        <v>1683</v>
      </c>
      <c r="K991" s="106">
        <f t="shared" si="77"/>
        <v>1</v>
      </c>
      <c r="L991" s="106"/>
      <c r="M991" s="106">
        <v>1</v>
      </c>
      <c r="N991" s="106"/>
    </row>
    <row r="992" spans="1:14" ht="19.5" customHeight="1" x14ac:dyDescent="0.25">
      <c r="A992" s="187"/>
      <c r="B992" s="212"/>
      <c r="C992" s="106"/>
      <c r="D992" s="117"/>
      <c r="E992" s="106">
        <f t="shared" si="76"/>
        <v>0</v>
      </c>
      <c r="F992" s="106"/>
      <c r="G992" s="106"/>
      <c r="H992" s="106"/>
      <c r="I992" s="212"/>
      <c r="J992" s="117" t="s">
        <v>1684</v>
      </c>
      <c r="K992" s="106">
        <f t="shared" si="77"/>
        <v>1</v>
      </c>
      <c r="L992" s="106"/>
      <c r="M992" s="106">
        <v>1</v>
      </c>
      <c r="N992" s="106"/>
    </row>
    <row r="993" spans="1:14" ht="19.5" customHeight="1" x14ac:dyDescent="0.25">
      <c r="A993" s="187" t="s">
        <v>639</v>
      </c>
      <c r="B993" s="187"/>
      <c r="C993" s="116"/>
      <c r="D993" s="116"/>
      <c r="E993" s="116">
        <f>SUM(E984:E992)</f>
        <v>0</v>
      </c>
      <c r="F993" s="116">
        <f>SUM(F984:F992)</f>
        <v>0</v>
      </c>
      <c r="G993" s="116">
        <f>SUM(G984:G992)</f>
        <v>0</v>
      </c>
      <c r="H993" s="116"/>
      <c r="I993" s="116">
        <v>6</v>
      </c>
      <c r="J993" s="116">
        <v>9</v>
      </c>
      <c r="K993" s="116">
        <f>SUM(K984:K992)</f>
        <v>9</v>
      </c>
      <c r="L993" s="116">
        <f>SUM(L984:L992)</f>
        <v>0</v>
      </c>
      <c r="M993" s="116">
        <f>SUM(M984:M992)</f>
        <v>9</v>
      </c>
      <c r="N993" s="106"/>
    </row>
    <row r="994" spans="1:14" ht="19.5" customHeight="1" x14ac:dyDescent="0.25">
      <c r="A994" s="187">
        <v>10</v>
      </c>
      <c r="B994" s="212" t="s">
        <v>1532</v>
      </c>
      <c r="C994" s="106"/>
      <c r="D994" s="106"/>
      <c r="E994" s="106">
        <f>+F994+G994</f>
        <v>0</v>
      </c>
      <c r="F994" s="106"/>
      <c r="G994" s="106"/>
      <c r="H994" s="106"/>
      <c r="I994" s="117" t="s">
        <v>771</v>
      </c>
      <c r="J994" s="117" t="s">
        <v>1685</v>
      </c>
      <c r="K994" s="106">
        <f t="shared" ref="K994:K999" si="78">+L994+M994</f>
        <v>1</v>
      </c>
      <c r="L994" s="106"/>
      <c r="M994" s="106">
        <v>1</v>
      </c>
      <c r="N994" s="106"/>
    </row>
    <row r="995" spans="1:14" ht="19.5" customHeight="1" x14ac:dyDescent="0.25">
      <c r="A995" s="187"/>
      <c r="B995" s="212"/>
      <c r="C995" s="106"/>
      <c r="D995" s="106"/>
      <c r="E995" s="106">
        <f t="shared" ref="E995:E1002" si="79">+F995+G995</f>
        <v>0</v>
      </c>
      <c r="F995" s="106"/>
      <c r="G995" s="106"/>
      <c r="H995" s="106"/>
      <c r="I995" s="117" t="s">
        <v>1686</v>
      </c>
      <c r="J995" s="117" t="s">
        <v>1687</v>
      </c>
      <c r="K995" s="106">
        <f t="shared" si="78"/>
        <v>1</v>
      </c>
      <c r="L995" s="106"/>
      <c r="M995" s="106">
        <v>1</v>
      </c>
      <c r="N995" s="106"/>
    </row>
    <row r="996" spans="1:14" ht="19.5" customHeight="1" x14ac:dyDescent="0.25">
      <c r="A996" s="187"/>
      <c r="B996" s="212"/>
      <c r="C996" s="106"/>
      <c r="D996" s="106"/>
      <c r="E996" s="106">
        <f t="shared" si="79"/>
        <v>0</v>
      </c>
      <c r="F996" s="106"/>
      <c r="G996" s="106"/>
      <c r="H996" s="106"/>
      <c r="I996" s="117" t="s">
        <v>634</v>
      </c>
      <c r="J996" s="117" t="s">
        <v>1688</v>
      </c>
      <c r="K996" s="106">
        <f t="shared" si="78"/>
        <v>1</v>
      </c>
      <c r="L996" s="106"/>
      <c r="M996" s="106">
        <v>1</v>
      </c>
      <c r="N996" s="106"/>
    </row>
    <row r="997" spans="1:14" ht="19.5" customHeight="1" x14ac:dyDescent="0.25">
      <c r="A997" s="187"/>
      <c r="B997" s="212"/>
      <c r="C997" s="106"/>
      <c r="D997" s="106"/>
      <c r="E997" s="106">
        <f t="shared" si="79"/>
        <v>0</v>
      </c>
      <c r="F997" s="106"/>
      <c r="G997" s="106"/>
      <c r="H997" s="106"/>
      <c r="I997" s="117" t="s">
        <v>1689</v>
      </c>
      <c r="J997" s="117" t="s">
        <v>1690</v>
      </c>
      <c r="K997" s="106">
        <f t="shared" si="78"/>
        <v>1</v>
      </c>
      <c r="L997" s="106"/>
      <c r="M997" s="106">
        <v>1</v>
      </c>
      <c r="N997" s="106"/>
    </row>
    <row r="998" spans="1:14" ht="19.5" customHeight="1" x14ac:dyDescent="0.25">
      <c r="A998" s="187"/>
      <c r="B998" s="212"/>
      <c r="C998" s="106"/>
      <c r="D998" s="106"/>
      <c r="E998" s="106">
        <f t="shared" si="79"/>
        <v>0</v>
      </c>
      <c r="F998" s="106"/>
      <c r="G998" s="106"/>
      <c r="H998" s="106"/>
      <c r="I998" s="117" t="s">
        <v>1691</v>
      </c>
      <c r="J998" s="117" t="s">
        <v>1692</v>
      </c>
      <c r="K998" s="106">
        <f t="shared" si="78"/>
        <v>1</v>
      </c>
      <c r="L998" s="106"/>
      <c r="M998" s="106">
        <v>1</v>
      </c>
      <c r="N998" s="106"/>
    </row>
    <row r="999" spans="1:14" ht="19.5" customHeight="1" x14ac:dyDescent="0.25">
      <c r="A999" s="187"/>
      <c r="B999" s="212"/>
      <c r="C999" s="106"/>
      <c r="D999" s="106"/>
      <c r="E999" s="106">
        <f t="shared" si="79"/>
        <v>0</v>
      </c>
      <c r="F999" s="106"/>
      <c r="G999" s="106"/>
      <c r="H999" s="106"/>
      <c r="I999" s="117" t="s">
        <v>1693</v>
      </c>
      <c r="J999" s="117" t="s">
        <v>1694</v>
      </c>
      <c r="K999" s="106">
        <f t="shared" si="78"/>
        <v>1</v>
      </c>
      <c r="L999" s="106"/>
      <c r="M999" s="106">
        <v>1</v>
      </c>
      <c r="N999" s="106"/>
    </row>
    <row r="1000" spans="1:14" ht="19.5" customHeight="1" x14ac:dyDescent="0.25">
      <c r="A1000" s="187"/>
      <c r="B1000" s="212"/>
      <c r="C1000" s="117" t="s">
        <v>1695</v>
      </c>
      <c r="D1000" s="117" t="s">
        <v>1696</v>
      </c>
      <c r="E1000" s="106">
        <f t="shared" si="79"/>
        <v>1</v>
      </c>
      <c r="F1000" s="106"/>
      <c r="G1000" s="106">
        <v>1</v>
      </c>
      <c r="H1000" s="106"/>
      <c r="I1000" s="117"/>
      <c r="J1000" s="117"/>
      <c r="K1000" s="106"/>
      <c r="L1000" s="106"/>
      <c r="M1000" s="106"/>
      <c r="N1000" s="106"/>
    </row>
    <row r="1001" spans="1:14" ht="19.5" customHeight="1" x14ac:dyDescent="0.25">
      <c r="A1001" s="187"/>
      <c r="B1001" s="212"/>
      <c r="C1001" s="20" t="s">
        <v>634</v>
      </c>
      <c r="D1001" s="117" t="s">
        <v>1697</v>
      </c>
      <c r="E1001" s="106">
        <f t="shared" si="79"/>
        <v>1</v>
      </c>
      <c r="F1001" s="106"/>
      <c r="G1001" s="106">
        <v>1</v>
      </c>
      <c r="H1001" s="106"/>
      <c r="I1001" s="117"/>
      <c r="J1001" s="117"/>
      <c r="K1001" s="106"/>
      <c r="L1001" s="106"/>
      <c r="M1001" s="106"/>
      <c r="N1001" s="106"/>
    </row>
    <row r="1002" spans="1:14" ht="19.5" customHeight="1" x14ac:dyDescent="0.25">
      <c r="A1002" s="187"/>
      <c r="B1002" s="212"/>
      <c r="C1002" s="117" t="s">
        <v>1698</v>
      </c>
      <c r="D1002" s="117" t="s">
        <v>1699</v>
      </c>
      <c r="E1002" s="106">
        <f t="shared" si="79"/>
        <v>1</v>
      </c>
      <c r="F1002" s="106"/>
      <c r="G1002" s="106">
        <v>1</v>
      </c>
      <c r="H1002" s="106"/>
      <c r="I1002" s="117"/>
      <c r="J1002" s="117"/>
      <c r="K1002" s="106"/>
      <c r="L1002" s="106"/>
      <c r="M1002" s="106"/>
      <c r="N1002" s="106"/>
    </row>
    <row r="1003" spans="1:14" ht="19.5" customHeight="1" x14ac:dyDescent="0.25">
      <c r="A1003" s="187" t="s">
        <v>639</v>
      </c>
      <c r="B1003" s="187"/>
      <c r="C1003" s="116">
        <v>3</v>
      </c>
      <c r="D1003" s="116">
        <v>3</v>
      </c>
      <c r="E1003" s="116">
        <f>SUM(E994:E1002)</f>
        <v>3</v>
      </c>
      <c r="F1003" s="116">
        <f t="shared" ref="F1003:M1003" si="80">SUM(F994:F1002)</f>
        <v>0</v>
      </c>
      <c r="G1003" s="116">
        <f t="shared" si="80"/>
        <v>3</v>
      </c>
      <c r="H1003" s="116"/>
      <c r="I1003" s="116">
        <v>6</v>
      </c>
      <c r="J1003" s="116">
        <v>6</v>
      </c>
      <c r="K1003" s="116">
        <f t="shared" si="80"/>
        <v>6</v>
      </c>
      <c r="L1003" s="116">
        <f t="shared" si="80"/>
        <v>0</v>
      </c>
      <c r="M1003" s="116">
        <f t="shared" si="80"/>
        <v>6</v>
      </c>
      <c r="N1003" s="106"/>
    </row>
    <row r="1004" spans="1:14" ht="19.5" customHeight="1" x14ac:dyDescent="0.25">
      <c r="A1004" s="187">
        <v>11</v>
      </c>
      <c r="B1004" s="215" t="s">
        <v>1536</v>
      </c>
      <c r="C1004" s="106"/>
      <c r="D1004" s="106"/>
      <c r="E1004" s="106">
        <f>+F1004+G1004</f>
        <v>0</v>
      </c>
      <c r="F1004" s="106"/>
      <c r="G1004" s="106"/>
      <c r="H1004" s="106"/>
      <c r="I1004" s="212" t="s">
        <v>1700</v>
      </c>
      <c r="J1004" s="117" t="s">
        <v>1701</v>
      </c>
      <c r="K1004" s="106">
        <f>+L1004+M1004</f>
        <v>1</v>
      </c>
      <c r="L1004" s="106"/>
      <c r="M1004" s="106">
        <v>1</v>
      </c>
      <c r="N1004" s="106"/>
    </row>
    <row r="1005" spans="1:14" ht="19.5" customHeight="1" x14ac:dyDescent="0.25">
      <c r="A1005" s="187"/>
      <c r="B1005" s="215"/>
      <c r="C1005" s="106"/>
      <c r="D1005" s="106"/>
      <c r="E1005" s="106">
        <f t="shared" ref="E1005:E1016" si="81">+F1005+G1005</f>
        <v>0</v>
      </c>
      <c r="F1005" s="106"/>
      <c r="G1005" s="106"/>
      <c r="H1005" s="106"/>
      <c r="I1005" s="212"/>
      <c r="J1005" s="117" t="s">
        <v>1702</v>
      </c>
      <c r="K1005" s="106">
        <f t="shared" ref="K1005:K1015" si="82">+L1005+M1005</f>
        <v>1</v>
      </c>
      <c r="L1005" s="106"/>
      <c r="M1005" s="106">
        <v>1</v>
      </c>
      <c r="N1005" s="106"/>
    </row>
    <row r="1006" spans="1:14" ht="19.5" customHeight="1" x14ac:dyDescent="0.25">
      <c r="A1006" s="187"/>
      <c r="B1006" s="215"/>
      <c r="C1006" s="106"/>
      <c r="D1006" s="106"/>
      <c r="E1006" s="106">
        <f t="shared" si="81"/>
        <v>0</v>
      </c>
      <c r="F1006" s="106"/>
      <c r="G1006" s="106"/>
      <c r="H1006" s="106"/>
      <c r="I1006" s="117" t="s">
        <v>1703</v>
      </c>
      <c r="J1006" s="117" t="s">
        <v>1704</v>
      </c>
      <c r="K1006" s="106">
        <f t="shared" si="82"/>
        <v>1</v>
      </c>
      <c r="L1006" s="106"/>
      <c r="M1006" s="106">
        <v>1</v>
      </c>
      <c r="N1006" s="106"/>
    </row>
    <row r="1007" spans="1:14" ht="19.5" customHeight="1" x14ac:dyDescent="0.25">
      <c r="A1007" s="187"/>
      <c r="B1007" s="215"/>
      <c r="C1007" s="106"/>
      <c r="D1007" s="106"/>
      <c r="E1007" s="106">
        <f t="shared" si="81"/>
        <v>0</v>
      </c>
      <c r="F1007" s="106"/>
      <c r="G1007" s="106"/>
      <c r="H1007" s="106"/>
      <c r="I1007" s="212" t="s">
        <v>589</v>
      </c>
      <c r="J1007" s="117" t="s">
        <v>1705</v>
      </c>
      <c r="K1007" s="106">
        <f t="shared" si="82"/>
        <v>1</v>
      </c>
      <c r="L1007" s="106"/>
      <c r="M1007" s="106">
        <v>1</v>
      </c>
      <c r="N1007" s="106"/>
    </row>
    <row r="1008" spans="1:14" ht="19.5" customHeight="1" x14ac:dyDescent="0.25">
      <c r="A1008" s="187"/>
      <c r="B1008" s="215"/>
      <c r="C1008" s="106"/>
      <c r="D1008" s="106"/>
      <c r="E1008" s="106">
        <f t="shared" si="81"/>
        <v>0</v>
      </c>
      <c r="F1008" s="106"/>
      <c r="G1008" s="106"/>
      <c r="H1008" s="106"/>
      <c r="I1008" s="212"/>
      <c r="J1008" s="117" t="s">
        <v>1706</v>
      </c>
      <c r="K1008" s="106">
        <f t="shared" si="82"/>
        <v>1</v>
      </c>
      <c r="L1008" s="106"/>
      <c r="M1008" s="106">
        <v>1</v>
      </c>
      <c r="N1008" s="106"/>
    </row>
    <row r="1009" spans="1:14" ht="19.5" customHeight="1" x14ac:dyDescent="0.25">
      <c r="A1009" s="187"/>
      <c r="B1009" s="215"/>
      <c r="C1009" s="106"/>
      <c r="D1009" s="106"/>
      <c r="E1009" s="106">
        <f t="shared" si="81"/>
        <v>0</v>
      </c>
      <c r="F1009" s="106"/>
      <c r="G1009" s="106"/>
      <c r="H1009" s="106"/>
      <c r="I1009" s="117" t="s">
        <v>1707</v>
      </c>
      <c r="J1009" s="117" t="s">
        <v>1708</v>
      </c>
      <c r="K1009" s="106">
        <f t="shared" si="82"/>
        <v>1</v>
      </c>
      <c r="L1009" s="106"/>
      <c r="M1009" s="106">
        <v>1</v>
      </c>
      <c r="N1009" s="106"/>
    </row>
    <row r="1010" spans="1:14" ht="19.5" customHeight="1" x14ac:dyDescent="0.25">
      <c r="A1010" s="187"/>
      <c r="B1010" s="215"/>
      <c r="C1010" s="106"/>
      <c r="D1010" s="106"/>
      <c r="E1010" s="106">
        <f t="shared" si="81"/>
        <v>0</v>
      </c>
      <c r="F1010" s="106"/>
      <c r="G1010" s="106"/>
      <c r="H1010" s="106"/>
      <c r="I1010" s="20" t="s">
        <v>1695</v>
      </c>
      <c r="J1010" s="117" t="s">
        <v>1709</v>
      </c>
      <c r="K1010" s="106">
        <f t="shared" si="82"/>
        <v>1</v>
      </c>
      <c r="L1010" s="106"/>
      <c r="M1010" s="106">
        <v>1</v>
      </c>
      <c r="N1010" s="106"/>
    </row>
    <row r="1011" spans="1:14" ht="19.5" customHeight="1" x14ac:dyDescent="0.25">
      <c r="A1011" s="187"/>
      <c r="B1011" s="215"/>
      <c r="C1011" s="106"/>
      <c r="D1011" s="106"/>
      <c r="E1011" s="106"/>
      <c r="F1011" s="106"/>
      <c r="G1011" s="106"/>
      <c r="H1011" s="106"/>
      <c r="I1011" s="20" t="s">
        <v>1710</v>
      </c>
      <c r="J1011" s="117" t="s">
        <v>1711</v>
      </c>
      <c r="K1011" s="106">
        <f t="shared" si="82"/>
        <v>1</v>
      </c>
      <c r="L1011" s="106"/>
      <c r="M1011" s="106">
        <v>1</v>
      </c>
      <c r="N1011" s="106"/>
    </row>
    <row r="1012" spans="1:14" ht="19.5" customHeight="1" x14ac:dyDescent="0.25">
      <c r="A1012" s="187"/>
      <c r="B1012" s="215"/>
      <c r="C1012" s="212" t="s">
        <v>1712</v>
      </c>
      <c r="D1012" s="117" t="s">
        <v>1713</v>
      </c>
      <c r="E1012" s="106">
        <f t="shared" si="81"/>
        <v>1</v>
      </c>
      <c r="F1012" s="106"/>
      <c r="G1012" s="106">
        <v>1</v>
      </c>
      <c r="H1012" s="106"/>
      <c r="I1012" s="20"/>
      <c r="J1012" s="117"/>
      <c r="K1012" s="106">
        <f t="shared" si="82"/>
        <v>0</v>
      </c>
      <c r="L1012" s="106"/>
      <c r="M1012" s="106"/>
      <c r="N1012" s="106"/>
    </row>
    <row r="1013" spans="1:14" ht="19.5" customHeight="1" x14ac:dyDescent="0.25">
      <c r="A1013" s="187"/>
      <c r="B1013" s="215"/>
      <c r="C1013" s="212"/>
      <c r="D1013" s="117" t="s">
        <v>1714</v>
      </c>
      <c r="E1013" s="106">
        <f t="shared" si="81"/>
        <v>1</v>
      </c>
      <c r="F1013" s="106"/>
      <c r="G1013" s="106">
        <v>1</v>
      </c>
      <c r="H1013" s="106"/>
      <c r="I1013" s="20"/>
      <c r="J1013" s="117"/>
      <c r="K1013" s="106">
        <f t="shared" si="82"/>
        <v>0</v>
      </c>
      <c r="L1013" s="106"/>
      <c r="M1013" s="106"/>
      <c r="N1013" s="106"/>
    </row>
    <row r="1014" spans="1:14" ht="19.5" customHeight="1" x14ac:dyDescent="0.25">
      <c r="A1014" s="187"/>
      <c r="B1014" s="215"/>
      <c r="C1014" s="117" t="s">
        <v>1700</v>
      </c>
      <c r="D1014" s="117" t="s">
        <v>1715</v>
      </c>
      <c r="E1014" s="106">
        <f t="shared" si="81"/>
        <v>1</v>
      </c>
      <c r="F1014" s="106"/>
      <c r="G1014" s="106">
        <v>1</v>
      </c>
      <c r="H1014" s="106"/>
      <c r="I1014" s="20"/>
      <c r="J1014" s="117"/>
      <c r="K1014" s="106">
        <f t="shared" si="82"/>
        <v>0</v>
      </c>
      <c r="L1014" s="106"/>
      <c r="M1014" s="106"/>
      <c r="N1014" s="106"/>
    </row>
    <row r="1015" spans="1:14" ht="19.5" customHeight="1" x14ac:dyDescent="0.25">
      <c r="A1015" s="187"/>
      <c r="B1015" s="215"/>
      <c r="C1015" s="20" t="s">
        <v>1716</v>
      </c>
      <c r="D1015" s="117" t="s">
        <v>1717</v>
      </c>
      <c r="E1015" s="106">
        <f t="shared" si="81"/>
        <v>1</v>
      </c>
      <c r="F1015" s="106"/>
      <c r="G1015" s="106">
        <v>1</v>
      </c>
      <c r="H1015" s="106"/>
      <c r="I1015" s="20"/>
      <c r="J1015" s="117"/>
      <c r="K1015" s="106">
        <f t="shared" si="82"/>
        <v>0</v>
      </c>
      <c r="L1015" s="106"/>
      <c r="M1015" s="106"/>
      <c r="N1015" s="106"/>
    </row>
    <row r="1016" spans="1:14" ht="19.5" customHeight="1" x14ac:dyDescent="0.25">
      <c r="A1016" s="187"/>
      <c r="B1016" s="215"/>
      <c r="C1016" s="20" t="s">
        <v>589</v>
      </c>
      <c r="D1016" s="117" t="s">
        <v>1718</v>
      </c>
      <c r="E1016" s="106">
        <f t="shared" si="81"/>
        <v>1</v>
      </c>
      <c r="F1016" s="106"/>
      <c r="G1016" s="106">
        <v>1</v>
      </c>
      <c r="H1016" s="106"/>
      <c r="I1016" s="20"/>
      <c r="J1016" s="117"/>
      <c r="K1016" s="106"/>
      <c r="L1016" s="106"/>
      <c r="M1016" s="106"/>
      <c r="N1016" s="106"/>
    </row>
    <row r="1017" spans="1:14" ht="19.5" customHeight="1" x14ac:dyDescent="0.25">
      <c r="A1017" s="187" t="s">
        <v>639</v>
      </c>
      <c r="B1017" s="187"/>
      <c r="C1017" s="116">
        <v>4</v>
      </c>
      <c r="D1017" s="116">
        <v>5</v>
      </c>
      <c r="E1017" s="116">
        <f>SUM(E1004:E1016)</f>
        <v>5</v>
      </c>
      <c r="F1017" s="116">
        <f>SUM(F1004:F1016)</f>
        <v>0</v>
      </c>
      <c r="G1017" s="116">
        <f>SUM(G1004:G1016)</f>
        <v>5</v>
      </c>
      <c r="H1017" s="116"/>
      <c r="I1017" s="116">
        <v>6</v>
      </c>
      <c r="J1017" s="116">
        <v>8</v>
      </c>
      <c r="K1017" s="116">
        <f>SUM(K1004:K1016)</f>
        <v>8</v>
      </c>
      <c r="L1017" s="116">
        <f>SUM(L1004:L1016)</f>
        <v>0</v>
      </c>
      <c r="M1017" s="116">
        <f>SUM(M1004:M1016)</f>
        <v>8</v>
      </c>
      <c r="N1017" s="106"/>
    </row>
    <row r="1018" spans="1:14" ht="19.5" customHeight="1" x14ac:dyDescent="0.25">
      <c r="A1018" s="187" t="s">
        <v>815</v>
      </c>
      <c r="B1018" s="187"/>
      <c r="C1018" s="116">
        <f t="shared" ref="C1018:M1018" si="83">+C1017+C1003+C993+C983+C971+C945+C935+C923+C912+C904+C900</f>
        <v>24</v>
      </c>
      <c r="D1018" s="116">
        <f>+E1018</f>
        <v>39</v>
      </c>
      <c r="E1018" s="116">
        <f t="shared" si="83"/>
        <v>39</v>
      </c>
      <c r="F1018" s="116">
        <f t="shared" si="83"/>
        <v>2</v>
      </c>
      <c r="G1018" s="116">
        <f t="shared" si="83"/>
        <v>37</v>
      </c>
      <c r="H1018" s="116"/>
      <c r="I1018" s="116">
        <f t="shared" si="83"/>
        <v>62</v>
      </c>
      <c r="J1018" s="116">
        <f t="shared" si="83"/>
        <v>78</v>
      </c>
      <c r="K1018" s="116">
        <f t="shared" si="83"/>
        <v>78</v>
      </c>
      <c r="L1018" s="116">
        <f t="shared" si="83"/>
        <v>2</v>
      </c>
      <c r="M1018" s="116">
        <f t="shared" si="83"/>
        <v>76</v>
      </c>
      <c r="N1018" s="106"/>
    </row>
    <row r="1020" spans="1:14" ht="20.25" x14ac:dyDescent="0.25">
      <c r="A1020" s="165" t="s">
        <v>2178</v>
      </c>
      <c r="B1020" s="165"/>
      <c r="C1020" s="165"/>
      <c r="D1020" s="165"/>
      <c r="E1020" s="165"/>
      <c r="F1020" s="165"/>
      <c r="G1020" s="165"/>
      <c r="H1020" s="165"/>
      <c r="I1020" s="165"/>
      <c r="J1020" s="165"/>
      <c r="K1020" s="165"/>
      <c r="L1020" s="165"/>
      <c r="M1020" s="165"/>
      <c r="N1020" s="165"/>
    </row>
    <row r="1021" spans="1:14" ht="19.5" customHeight="1" x14ac:dyDescent="0.25">
      <c r="A1021" s="187" t="s">
        <v>0</v>
      </c>
      <c r="B1021" s="187" t="s">
        <v>1</v>
      </c>
      <c r="C1021" s="187" t="s">
        <v>2167</v>
      </c>
      <c r="D1021" s="187"/>
      <c r="E1021" s="187"/>
      <c r="F1021" s="187"/>
      <c r="G1021" s="187"/>
      <c r="H1021" s="187"/>
      <c r="I1021" s="187" t="s">
        <v>47</v>
      </c>
      <c r="J1021" s="187"/>
      <c r="K1021" s="187"/>
      <c r="L1021" s="187"/>
      <c r="M1021" s="187"/>
      <c r="N1021" s="187"/>
    </row>
    <row r="1022" spans="1:14" ht="24.75" customHeight="1" x14ac:dyDescent="0.25">
      <c r="A1022" s="187"/>
      <c r="B1022" s="187"/>
      <c r="C1022" s="187" t="s">
        <v>48</v>
      </c>
      <c r="D1022" s="187" t="s">
        <v>2168</v>
      </c>
      <c r="E1022" s="187" t="s">
        <v>2</v>
      </c>
      <c r="F1022" s="187" t="s">
        <v>27</v>
      </c>
      <c r="G1022" s="187"/>
      <c r="H1022" s="187"/>
      <c r="I1022" s="187" t="s">
        <v>48</v>
      </c>
      <c r="J1022" s="187" t="s">
        <v>2168</v>
      </c>
      <c r="K1022" s="187" t="s">
        <v>2</v>
      </c>
      <c r="L1022" s="187" t="s">
        <v>27</v>
      </c>
      <c r="M1022" s="187"/>
      <c r="N1022" s="187"/>
    </row>
    <row r="1023" spans="1:14" ht="80.25" customHeight="1" x14ac:dyDescent="0.25">
      <c r="A1023" s="187"/>
      <c r="B1023" s="187"/>
      <c r="C1023" s="187"/>
      <c r="D1023" s="187"/>
      <c r="E1023" s="187"/>
      <c r="F1023" s="116" t="s">
        <v>826</v>
      </c>
      <c r="G1023" s="116" t="s">
        <v>827</v>
      </c>
      <c r="H1023" s="120" t="s">
        <v>1727</v>
      </c>
      <c r="I1023" s="187"/>
      <c r="J1023" s="187"/>
      <c r="K1023" s="187"/>
      <c r="L1023" s="116" t="s">
        <v>826</v>
      </c>
      <c r="M1023" s="116" t="s">
        <v>827</v>
      </c>
      <c r="N1023" s="120" t="s">
        <v>1727</v>
      </c>
    </row>
    <row r="1024" spans="1:14" ht="19.5" customHeight="1" x14ac:dyDescent="0.25">
      <c r="A1024" s="198">
        <v>1</v>
      </c>
      <c r="B1024" s="198" t="s">
        <v>1769</v>
      </c>
      <c r="C1024" s="106" t="s">
        <v>634</v>
      </c>
      <c r="D1024" s="106" t="s">
        <v>1770</v>
      </c>
      <c r="E1024" s="106">
        <f>+F1024+G1024</f>
        <v>1</v>
      </c>
      <c r="F1024" s="106"/>
      <c r="G1024" s="106">
        <v>1</v>
      </c>
      <c r="H1024" s="106"/>
      <c r="I1024" s="106"/>
      <c r="J1024" s="106"/>
      <c r="K1024" s="106"/>
      <c r="L1024" s="106"/>
      <c r="M1024" s="106"/>
      <c r="N1024" s="106"/>
    </row>
    <row r="1025" spans="1:14" ht="19.5" customHeight="1" x14ac:dyDescent="0.25">
      <c r="A1025" s="198"/>
      <c r="B1025" s="198"/>
      <c r="C1025" s="106" t="s">
        <v>1771</v>
      </c>
      <c r="D1025" s="106" t="s">
        <v>1772</v>
      </c>
      <c r="E1025" s="106">
        <f t="shared" ref="E1025:E1071" si="84">+F1025+G1025</f>
        <v>1</v>
      </c>
      <c r="F1025" s="106"/>
      <c r="G1025" s="106">
        <v>1</v>
      </c>
      <c r="H1025" s="106"/>
      <c r="I1025" s="106"/>
      <c r="J1025" s="106"/>
      <c r="K1025" s="106"/>
      <c r="L1025" s="106"/>
      <c r="M1025" s="106"/>
      <c r="N1025" s="106"/>
    </row>
    <row r="1026" spans="1:14" ht="19.5" customHeight="1" x14ac:dyDescent="0.25">
      <c r="A1026" s="198"/>
      <c r="B1026" s="198"/>
      <c r="C1026" s="106" t="s">
        <v>1773</v>
      </c>
      <c r="D1026" s="106" t="s">
        <v>1774</v>
      </c>
      <c r="E1026" s="106">
        <f t="shared" si="84"/>
        <v>1</v>
      </c>
      <c r="F1026" s="106"/>
      <c r="G1026" s="106">
        <v>1</v>
      </c>
      <c r="H1026" s="106"/>
      <c r="I1026" s="106"/>
      <c r="J1026" s="106"/>
      <c r="K1026" s="106"/>
      <c r="L1026" s="106"/>
      <c r="M1026" s="106"/>
      <c r="N1026" s="106"/>
    </row>
    <row r="1027" spans="1:14" ht="19.5" customHeight="1" x14ac:dyDescent="0.25">
      <c r="A1027" s="187" t="s">
        <v>639</v>
      </c>
      <c r="B1027" s="187"/>
      <c r="C1027" s="116">
        <v>3</v>
      </c>
      <c r="D1027" s="116">
        <v>3</v>
      </c>
      <c r="E1027" s="116">
        <f>SUM(E1024:E1026)</f>
        <v>3</v>
      </c>
      <c r="F1027" s="116">
        <f t="shared" ref="F1027:M1027" si="85">SUM(F1024:F1026)</f>
        <v>0</v>
      </c>
      <c r="G1027" s="116">
        <f t="shared" si="85"/>
        <v>3</v>
      </c>
      <c r="H1027" s="116"/>
      <c r="I1027" s="116">
        <f t="shared" si="85"/>
        <v>0</v>
      </c>
      <c r="J1027" s="116">
        <f t="shared" si="85"/>
        <v>0</v>
      </c>
      <c r="K1027" s="116">
        <f t="shared" si="85"/>
        <v>0</v>
      </c>
      <c r="L1027" s="116">
        <f t="shared" si="85"/>
        <v>0</v>
      </c>
      <c r="M1027" s="116">
        <f t="shared" si="85"/>
        <v>0</v>
      </c>
      <c r="N1027" s="116"/>
    </row>
    <row r="1028" spans="1:14" ht="19.5" customHeight="1" x14ac:dyDescent="0.25">
      <c r="A1028" s="198">
        <v>2</v>
      </c>
      <c r="B1028" s="198" t="s">
        <v>724</v>
      </c>
      <c r="C1028" s="106" t="s">
        <v>1775</v>
      </c>
      <c r="D1028" s="106" t="s">
        <v>1776</v>
      </c>
      <c r="E1028" s="106">
        <f t="shared" si="84"/>
        <v>1</v>
      </c>
      <c r="F1028" s="106"/>
      <c r="G1028" s="106">
        <v>1</v>
      </c>
      <c r="H1028" s="106"/>
      <c r="I1028" s="106" t="s">
        <v>1777</v>
      </c>
      <c r="J1028" s="106" t="s">
        <v>1778</v>
      </c>
      <c r="K1028" s="106">
        <f>+L1028+M1028</f>
        <v>1</v>
      </c>
      <c r="L1028" s="106"/>
      <c r="M1028" s="106">
        <v>1</v>
      </c>
      <c r="N1028" s="106"/>
    </row>
    <row r="1029" spans="1:14" ht="19.5" customHeight="1" x14ac:dyDescent="0.25">
      <c r="A1029" s="198"/>
      <c r="B1029" s="198"/>
      <c r="C1029" s="106" t="s">
        <v>1779</v>
      </c>
      <c r="D1029" s="106" t="s">
        <v>1780</v>
      </c>
      <c r="E1029" s="106">
        <f t="shared" si="84"/>
        <v>1</v>
      </c>
      <c r="F1029" s="106"/>
      <c r="G1029" s="106">
        <v>1</v>
      </c>
      <c r="H1029" s="106"/>
      <c r="I1029" s="106" t="s">
        <v>1781</v>
      </c>
      <c r="J1029" s="106" t="s">
        <v>1782</v>
      </c>
      <c r="K1029" s="106">
        <f>+L1029+M1029</f>
        <v>1</v>
      </c>
      <c r="L1029" s="106"/>
      <c r="M1029" s="106">
        <v>1</v>
      </c>
      <c r="N1029" s="106"/>
    </row>
    <row r="1030" spans="1:14" ht="19.5" customHeight="1" x14ac:dyDescent="0.25">
      <c r="A1030" s="198"/>
      <c r="B1030" s="198"/>
      <c r="C1030" s="106" t="s">
        <v>1783</v>
      </c>
      <c r="D1030" s="106" t="s">
        <v>1784</v>
      </c>
      <c r="E1030" s="106">
        <f t="shared" si="84"/>
        <v>1</v>
      </c>
      <c r="F1030" s="106"/>
      <c r="G1030" s="106">
        <v>1</v>
      </c>
      <c r="H1030" s="106"/>
      <c r="I1030" s="106" t="s">
        <v>1785</v>
      </c>
      <c r="J1030" s="106" t="s">
        <v>1786</v>
      </c>
      <c r="K1030" s="106">
        <v>1</v>
      </c>
      <c r="L1030" s="106"/>
      <c r="M1030" s="106">
        <v>1</v>
      </c>
      <c r="N1030" s="106"/>
    </row>
    <row r="1031" spans="1:14" ht="19.5" customHeight="1" x14ac:dyDescent="0.25">
      <c r="A1031" s="198"/>
      <c r="B1031" s="198"/>
      <c r="C1031" s="106" t="s">
        <v>1787</v>
      </c>
      <c r="D1031" s="106" t="s">
        <v>1788</v>
      </c>
      <c r="E1031" s="106">
        <f t="shared" si="84"/>
        <v>1</v>
      </c>
      <c r="F1031" s="106"/>
      <c r="G1031" s="106">
        <v>1</v>
      </c>
      <c r="H1031" s="106"/>
      <c r="I1031" s="106"/>
      <c r="J1031" s="106"/>
      <c r="K1031" s="106"/>
      <c r="L1031" s="106"/>
      <c r="M1031" s="106"/>
      <c r="N1031" s="106"/>
    </row>
    <row r="1032" spans="1:14" ht="19.5" customHeight="1" x14ac:dyDescent="0.25">
      <c r="A1032" s="198"/>
      <c r="B1032" s="198"/>
      <c r="C1032" s="106" t="s">
        <v>589</v>
      </c>
      <c r="D1032" s="106" t="s">
        <v>1789</v>
      </c>
      <c r="E1032" s="106">
        <f t="shared" si="84"/>
        <v>1</v>
      </c>
      <c r="F1032" s="106"/>
      <c r="G1032" s="106">
        <v>1</v>
      </c>
      <c r="H1032" s="106"/>
      <c r="I1032" s="106"/>
      <c r="J1032" s="106"/>
      <c r="K1032" s="106"/>
      <c r="L1032" s="106"/>
      <c r="M1032" s="106"/>
      <c r="N1032" s="106"/>
    </row>
    <row r="1033" spans="1:14" ht="19.5" customHeight="1" x14ac:dyDescent="0.25">
      <c r="A1033" s="187" t="s">
        <v>639</v>
      </c>
      <c r="B1033" s="187"/>
      <c r="C1033" s="116">
        <v>5</v>
      </c>
      <c r="D1033" s="116">
        <v>5</v>
      </c>
      <c r="E1033" s="116">
        <f>SUM(E1028:E1032)</f>
        <v>5</v>
      </c>
      <c r="F1033" s="116">
        <f t="shared" ref="F1033:M1033" si="86">SUM(F1028:F1032)</f>
        <v>0</v>
      </c>
      <c r="G1033" s="116">
        <f t="shared" si="86"/>
        <v>5</v>
      </c>
      <c r="H1033" s="116"/>
      <c r="I1033" s="116">
        <v>3</v>
      </c>
      <c r="J1033" s="116">
        <v>3</v>
      </c>
      <c r="K1033" s="116">
        <f t="shared" si="86"/>
        <v>3</v>
      </c>
      <c r="L1033" s="116">
        <f t="shared" si="86"/>
        <v>0</v>
      </c>
      <c r="M1033" s="116">
        <f t="shared" si="86"/>
        <v>3</v>
      </c>
      <c r="N1033" s="116"/>
    </row>
    <row r="1034" spans="1:14" ht="19.5" customHeight="1" x14ac:dyDescent="0.25">
      <c r="A1034" s="198">
        <v>3</v>
      </c>
      <c r="B1034" s="198" t="s">
        <v>1790</v>
      </c>
      <c r="C1034" s="106"/>
      <c r="D1034" s="106"/>
      <c r="E1034" s="106"/>
      <c r="F1034" s="106"/>
      <c r="G1034" s="106"/>
      <c r="H1034" s="106"/>
      <c r="I1034" s="198" t="s">
        <v>1791</v>
      </c>
      <c r="J1034" s="106" t="s">
        <v>1792</v>
      </c>
      <c r="K1034" s="106">
        <f>+L1034+M1034</f>
        <v>1</v>
      </c>
      <c r="L1034" s="106">
        <v>1</v>
      </c>
      <c r="M1034" s="106"/>
      <c r="N1034" s="116"/>
    </row>
    <row r="1035" spans="1:14" ht="19.5" customHeight="1" x14ac:dyDescent="0.25">
      <c r="A1035" s="198"/>
      <c r="B1035" s="198"/>
      <c r="C1035" s="106"/>
      <c r="D1035" s="106"/>
      <c r="E1035" s="106"/>
      <c r="F1035" s="106"/>
      <c r="G1035" s="106"/>
      <c r="H1035" s="106"/>
      <c r="I1035" s="198"/>
      <c r="J1035" s="106" t="s">
        <v>1793</v>
      </c>
      <c r="K1035" s="106">
        <f>+L1035+M1035</f>
        <v>1</v>
      </c>
      <c r="L1035" s="106">
        <v>1</v>
      </c>
      <c r="M1035" s="106"/>
      <c r="N1035" s="116"/>
    </row>
    <row r="1036" spans="1:14" ht="19.5" customHeight="1" x14ac:dyDescent="0.25">
      <c r="A1036" s="198"/>
      <c r="B1036" s="198"/>
      <c r="C1036" s="106"/>
      <c r="D1036" s="106"/>
      <c r="E1036" s="106"/>
      <c r="F1036" s="106"/>
      <c r="G1036" s="106"/>
      <c r="H1036" s="106"/>
      <c r="I1036" s="198"/>
      <c r="J1036" s="106" t="s">
        <v>1794</v>
      </c>
      <c r="K1036" s="106">
        <f>+L1036+M1036</f>
        <v>1</v>
      </c>
      <c r="L1036" s="106">
        <v>1</v>
      </c>
      <c r="M1036" s="106"/>
      <c r="N1036" s="116"/>
    </row>
    <row r="1037" spans="1:14" ht="19.5" customHeight="1" x14ac:dyDescent="0.25">
      <c r="A1037" s="198"/>
      <c r="B1037" s="198"/>
      <c r="C1037" s="106"/>
      <c r="D1037" s="106"/>
      <c r="E1037" s="106"/>
      <c r="F1037" s="106"/>
      <c r="G1037" s="106"/>
      <c r="H1037" s="106"/>
      <c r="I1037" s="198"/>
      <c r="J1037" s="106" t="s">
        <v>1795</v>
      </c>
      <c r="K1037" s="106">
        <f>+L1037+M1037</f>
        <v>1</v>
      </c>
      <c r="L1037" s="106">
        <v>1</v>
      </c>
      <c r="M1037" s="106"/>
      <c r="N1037" s="116"/>
    </row>
    <row r="1038" spans="1:14" ht="19.5" customHeight="1" x14ac:dyDescent="0.25">
      <c r="A1038" s="187" t="s">
        <v>639</v>
      </c>
      <c r="B1038" s="187"/>
      <c r="C1038" s="116">
        <v>0</v>
      </c>
      <c r="D1038" s="116">
        <v>0</v>
      </c>
      <c r="E1038" s="116">
        <f>SUM(E1034:E1037)</f>
        <v>0</v>
      </c>
      <c r="F1038" s="116">
        <f t="shared" ref="F1038:M1038" si="87">SUM(F1034:F1037)</f>
        <v>0</v>
      </c>
      <c r="G1038" s="116">
        <f t="shared" si="87"/>
        <v>0</v>
      </c>
      <c r="H1038" s="116"/>
      <c r="I1038" s="116">
        <v>1</v>
      </c>
      <c r="J1038" s="116">
        <v>4</v>
      </c>
      <c r="K1038" s="116">
        <f t="shared" si="87"/>
        <v>4</v>
      </c>
      <c r="L1038" s="116">
        <f t="shared" si="87"/>
        <v>4</v>
      </c>
      <c r="M1038" s="116">
        <f t="shared" si="87"/>
        <v>0</v>
      </c>
      <c r="N1038" s="116"/>
    </row>
    <row r="1039" spans="1:14" ht="19.5" customHeight="1" x14ac:dyDescent="0.25">
      <c r="A1039" s="198">
        <v>4</v>
      </c>
      <c r="B1039" s="198" t="s">
        <v>1796</v>
      </c>
      <c r="C1039" s="106" t="s">
        <v>857</v>
      </c>
      <c r="D1039" s="106" t="s">
        <v>1797</v>
      </c>
      <c r="E1039" s="106">
        <f t="shared" si="84"/>
        <v>1</v>
      </c>
      <c r="F1039" s="106"/>
      <c r="G1039" s="106">
        <v>1</v>
      </c>
      <c r="H1039" s="106"/>
      <c r="I1039" s="106" t="s">
        <v>1798</v>
      </c>
      <c r="J1039" s="106" t="s">
        <v>1799</v>
      </c>
      <c r="K1039" s="106">
        <f>+L1039+M1039</f>
        <v>1</v>
      </c>
      <c r="L1039" s="106"/>
      <c r="M1039" s="106">
        <v>1</v>
      </c>
      <c r="N1039" s="106"/>
    </row>
    <row r="1040" spans="1:14" ht="19.5" customHeight="1" x14ac:dyDescent="0.25">
      <c r="A1040" s="198"/>
      <c r="B1040" s="198"/>
      <c r="C1040" s="106" t="s">
        <v>1800</v>
      </c>
      <c r="D1040" s="106" t="s">
        <v>1801</v>
      </c>
      <c r="E1040" s="106">
        <f t="shared" si="84"/>
        <v>1</v>
      </c>
      <c r="F1040" s="106"/>
      <c r="G1040" s="106">
        <v>1</v>
      </c>
      <c r="H1040" s="106"/>
      <c r="I1040" s="198" t="s">
        <v>1802</v>
      </c>
      <c r="J1040" s="106" t="s">
        <v>1803</v>
      </c>
      <c r="K1040" s="106">
        <f>+L1040+M1040</f>
        <v>1</v>
      </c>
      <c r="L1040" s="106"/>
      <c r="M1040" s="106">
        <v>1</v>
      </c>
      <c r="N1040" s="106"/>
    </row>
    <row r="1041" spans="1:14" ht="19.5" customHeight="1" x14ac:dyDescent="0.25">
      <c r="A1041" s="198"/>
      <c r="B1041" s="198"/>
      <c r="C1041" s="106" t="s">
        <v>1804</v>
      </c>
      <c r="D1041" s="106" t="s">
        <v>1805</v>
      </c>
      <c r="E1041" s="106">
        <f t="shared" si="84"/>
        <v>1</v>
      </c>
      <c r="F1041" s="106"/>
      <c r="G1041" s="106">
        <v>1</v>
      </c>
      <c r="H1041" s="106"/>
      <c r="I1041" s="198"/>
      <c r="J1041" s="106" t="s">
        <v>1806</v>
      </c>
      <c r="K1041" s="106">
        <f>+L1041+M1041</f>
        <v>1</v>
      </c>
      <c r="L1041" s="106"/>
      <c r="M1041" s="106">
        <v>1</v>
      </c>
      <c r="N1041" s="106"/>
    </row>
    <row r="1042" spans="1:14" ht="19.5" customHeight="1" x14ac:dyDescent="0.25">
      <c r="A1042" s="198"/>
      <c r="B1042" s="198"/>
      <c r="C1042" s="106"/>
      <c r="D1042" s="106"/>
      <c r="E1042" s="106"/>
      <c r="F1042" s="106"/>
      <c r="G1042" s="106"/>
      <c r="H1042" s="106"/>
      <c r="I1042" s="198" t="s">
        <v>1807</v>
      </c>
      <c r="J1042" s="106" t="s">
        <v>1808</v>
      </c>
      <c r="K1042" s="106">
        <f>+L1042+M1042</f>
        <v>1</v>
      </c>
      <c r="L1042" s="106"/>
      <c r="M1042" s="106">
        <v>1</v>
      </c>
      <c r="N1042" s="106"/>
    </row>
    <row r="1043" spans="1:14" ht="19.5" customHeight="1" x14ac:dyDescent="0.25">
      <c r="A1043" s="198"/>
      <c r="B1043" s="198"/>
      <c r="C1043" s="106"/>
      <c r="D1043" s="106"/>
      <c r="E1043" s="106"/>
      <c r="F1043" s="106"/>
      <c r="G1043" s="106"/>
      <c r="H1043" s="106"/>
      <c r="I1043" s="198"/>
      <c r="J1043" s="106" t="s">
        <v>1809</v>
      </c>
      <c r="K1043" s="106">
        <f>+L1043+M1043</f>
        <v>1</v>
      </c>
      <c r="L1043" s="106"/>
      <c r="M1043" s="106">
        <v>1</v>
      </c>
      <c r="N1043" s="106"/>
    </row>
    <row r="1044" spans="1:14" ht="19.5" customHeight="1" x14ac:dyDescent="0.25">
      <c r="A1044" s="187" t="s">
        <v>639</v>
      </c>
      <c r="B1044" s="187"/>
      <c r="C1044" s="116">
        <v>3</v>
      </c>
      <c r="D1044" s="116">
        <v>3</v>
      </c>
      <c r="E1044" s="116">
        <f>SUM(E1039:E1043)</f>
        <v>3</v>
      </c>
      <c r="F1044" s="116">
        <f t="shared" ref="F1044:M1044" si="88">SUM(F1039:F1043)</f>
        <v>0</v>
      </c>
      <c r="G1044" s="116">
        <f t="shared" si="88"/>
        <v>3</v>
      </c>
      <c r="H1044" s="116"/>
      <c r="I1044" s="116">
        <v>3</v>
      </c>
      <c r="J1044" s="116">
        <v>5</v>
      </c>
      <c r="K1044" s="116">
        <f t="shared" si="88"/>
        <v>5</v>
      </c>
      <c r="L1044" s="116">
        <f t="shared" si="88"/>
        <v>0</v>
      </c>
      <c r="M1044" s="116">
        <f t="shared" si="88"/>
        <v>5</v>
      </c>
      <c r="N1044" s="116"/>
    </row>
    <row r="1045" spans="1:14" ht="19.5" customHeight="1" x14ac:dyDescent="0.25">
      <c r="A1045" s="198">
        <v>5</v>
      </c>
      <c r="B1045" s="198" t="s">
        <v>1190</v>
      </c>
      <c r="C1045" s="106" t="s">
        <v>1810</v>
      </c>
      <c r="D1045" s="106" t="s">
        <v>1811</v>
      </c>
      <c r="E1045" s="106">
        <f t="shared" si="84"/>
        <v>1</v>
      </c>
      <c r="F1045" s="106"/>
      <c r="G1045" s="106">
        <v>1</v>
      </c>
      <c r="H1045" s="106"/>
      <c r="I1045" s="106" t="s">
        <v>1812</v>
      </c>
      <c r="J1045" s="106" t="s">
        <v>1813</v>
      </c>
      <c r="K1045" s="106">
        <f>+L1045+M1045</f>
        <v>1</v>
      </c>
      <c r="L1045" s="106"/>
      <c r="M1045" s="106">
        <v>1</v>
      </c>
      <c r="N1045" s="106"/>
    </row>
    <row r="1046" spans="1:14" ht="19.5" customHeight="1" x14ac:dyDescent="0.25">
      <c r="A1046" s="198"/>
      <c r="B1046" s="198"/>
      <c r="C1046" s="106"/>
      <c r="D1046" s="106"/>
      <c r="E1046" s="106"/>
      <c r="F1046" s="106"/>
      <c r="G1046" s="106"/>
      <c r="H1046" s="106"/>
      <c r="I1046" s="106" t="s">
        <v>1814</v>
      </c>
      <c r="J1046" s="106" t="s">
        <v>1815</v>
      </c>
      <c r="K1046" s="106">
        <f>+L1046+M1046</f>
        <v>1</v>
      </c>
      <c r="L1046" s="106"/>
      <c r="M1046" s="106">
        <v>1</v>
      </c>
      <c r="N1046" s="106"/>
    </row>
    <row r="1047" spans="1:14" ht="19.5" customHeight="1" x14ac:dyDescent="0.25">
      <c r="A1047" s="187" t="s">
        <v>639</v>
      </c>
      <c r="B1047" s="187"/>
      <c r="C1047" s="116">
        <v>1</v>
      </c>
      <c r="D1047" s="116">
        <v>1</v>
      </c>
      <c r="E1047" s="116">
        <f>SUM(E1045:E1046)</f>
        <v>1</v>
      </c>
      <c r="F1047" s="116">
        <f t="shared" ref="F1047:M1047" si="89">SUM(F1045:F1046)</f>
        <v>0</v>
      </c>
      <c r="G1047" s="116">
        <f t="shared" si="89"/>
        <v>1</v>
      </c>
      <c r="H1047" s="116"/>
      <c r="I1047" s="116">
        <v>2</v>
      </c>
      <c r="J1047" s="116">
        <v>2</v>
      </c>
      <c r="K1047" s="116">
        <f t="shared" si="89"/>
        <v>2</v>
      </c>
      <c r="L1047" s="116">
        <f t="shared" si="89"/>
        <v>0</v>
      </c>
      <c r="M1047" s="116">
        <f t="shared" si="89"/>
        <v>2</v>
      </c>
      <c r="N1047" s="116"/>
    </row>
    <row r="1048" spans="1:14" ht="19.5" customHeight="1" x14ac:dyDescent="0.25">
      <c r="A1048" s="198">
        <v>6</v>
      </c>
      <c r="B1048" s="198" t="s">
        <v>1816</v>
      </c>
      <c r="C1048" s="106" t="s">
        <v>1817</v>
      </c>
      <c r="D1048" s="106" t="s">
        <v>1818</v>
      </c>
      <c r="E1048" s="106">
        <f t="shared" si="84"/>
        <v>1</v>
      </c>
      <c r="F1048" s="106"/>
      <c r="G1048" s="106">
        <v>1</v>
      </c>
      <c r="H1048" s="106"/>
      <c r="I1048" s="106" t="s">
        <v>1819</v>
      </c>
      <c r="J1048" s="106" t="s">
        <v>1820</v>
      </c>
      <c r="K1048" s="106">
        <f>+L1048+M1048</f>
        <v>1</v>
      </c>
      <c r="L1048" s="106"/>
      <c r="M1048" s="106">
        <v>1</v>
      </c>
      <c r="N1048" s="106"/>
    </row>
    <row r="1049" spans="1:14" ht="19.5" customHeight="1" x14ac:dyDescent="0.25">
      <c r="A1049" s="198"/>
      <c r="B1049" s="198"/>
      <c r="C1049" s="198" t="s">
        <v>1821</v>
      </c>
      <c r="D1049" s="106" t="s">
        <v>1822</v>
      </c>
      <c r="E1049" s="106">
        <f t="shared" si="84"/>
        <v>1</v>
      </c>
      <c r="F1049" s="106"/>
      <c r="G1049" s="106">
        <v>1</v>
      </c>
      <c r="H1049" s="106"/>
      <c r="I1049" s="106"/>
      <c r="J1049" s="106"/>
      <c r="K1049" s="106"/>
      <c r="L1049" s="106"/>
      <c r="M1049" s="106"/>
      <c r="N1049" s="106"/>
    </row>
    <row r="1050" spans="1:14" ht="19.5" customHeight="1" x14ac:dyDescent="0.25">
      <c r="A1050" s="198"/>
      <c r="B1050" s="198"/>
      <c r="C1050" s="198"/>
      <c r="D1050" s="106" t="s">
        <v>1823</v>
      </c>
      <c r="E1050" s="106">
        <f t="shared" si="84"/>
        <v>1</v>
      </c>
      <c r="F1050" s="106"/>
      <c r="G1050" s="106">
        <v>1</v>
      </c>
      <c r="H1050" s="106"/>
      <c r="I1050" s="106"/>
      <c r="J1050" s="106"/>
      <c r="K1050" s="106"/>
      <c r="L1050" s="106"/>
      <c r="M1050" s="106"/>
      <c r="N1050" s="106"/>
    </row>
    <row r="1051" spans="1:14" ht="19.5" customHeight="1" x14ac:dyDescent="0.25">
      <c r="A1051" s="187" t="s">
        <v>639</v>
      </c>
      <c r="B1051" s="187"/>
      <c r="C1051" s="116">
        <v>2</v>
      </c>
      <c r="D1051" s="116">
        <v>3</v>
      </c>
      <c r="E1051" s="116">
        <f>SUM(E1048:E1050)</f>
        <v>3</v>
      </c>
      <c r="F1051" s="116">
        <f t="shared" ref="F1051:M1051" si="90">SUM(F1048:F1050)</f>
        <v>0</v>
      </c>
      <c r="G1051" s="116">
        <f t="shared" si="90"/>
        <v>3</v>
      </c>
      <c r="H1051" s="116"/>
      <c r="I1051" s="116">
        <v>1</v>
      </c>
      <c r="J1051" s="116">
        <v>1</v>
      </c>
      <c r="K1051" s="116">
        <f t="shared" si="90"/>
        <v>1</v>
      </c>
      <c r="L1051" s="116">
        <f t="shared" si="90"/>
        <v>0</v>
      </c>
      <c r="M1051" s="116">
        <f t="shared" si="90"/>
        <v>1</v>
      </c>
      <c r="N1051" s="116"/>
    </row>
    <row r="1052" spans="1:14" ht="19.5" customHeight="1" x14ac:dyDescent="0.25">
      <c r="A1052" s="198">
        <v>7</v>
      </c>
      <c r="B1052" s="198" t="s">
        <v>1824</v>
      </c>
      <c r="C1052" s="106" t="s">
        <v>1825</v>
      </c>
      <c r="D1052" s="106" t="s">
        <v>1826</v>
      </c>
      <c r="E1052" s="106">
        <f t="shared" si="84"/>
        <v>1</v>
      </c>
      <c r="F1052" s="106"/>
      <c r="G1052" s="106">
        <v>1</v>
      </c>
      <c r="H1052" s="106"/>
      <c r="I1052" s="106"/>
      <c r="J1052" s="106"/>
      <c r="K1052" s="106"/>
      <c r="L1052" s="106"/>
      <c r="M1052" s="106"/>
      <c r="N1052" s="106"/>
    </row>
    <row r="1053" spans="1:14" ht="19.5" customHeight="1" x14ac:dyDescent="0.25">
      <c r="A1053" s="198"/>
      <c r="B1053" s="198"/>
      <c r="C1053" s="198" t="s">
        <v>1827</v>
      </c>
      <c r="D1053" s="106" t="s">
        <v>1828</v>
      </c>
      <c r="E1053" s="106">
        <f t="shared" si="84"/>
        <v>1</v>
      </c>
      <c r="F1053" s="106"/>
      <c r="G1053" s="106">
        <v>1</v>
      </c>
      <c r="H1053" s="106"/>
      <c r="I1053" s="106"/>
      <c r="J1053" s="106"/>
      <c r="K1053" s="106"/>
      <c r="L1053" s="106"/>
      <c r="M1053" s="106"/>
      <c r="N1053" s="106"/>
    </row>
    <row r="1054" spans="1:14" ht="19.5" customHeight="1" x14ac:dyDescent="0.25">
      <c r="A1054" s="198"/>
      <c r="B1054" s="198"/>
      <c r="C1054" s="198"/>
      <c r="D1054" s="106" t="s">
        <v>1829</v>
      </c>
      <c r="E1054" s="106">
        <f t="shared" si="84"/>
        <v>1</v>
      </c>
      <c r="F1054" s="106"/>
      <c r="G1054" s="106">
        <v>1</v>
      </c>
      <c r="H1054" s="106"/>
      <c r="I1054" s="106"/>
      <c r="J1054" s="106"/>
      <c r="K1054" s="106"/>
      <c r="L1054" s="106"/>
      <c r="M1054" s="106"/>
      <c r="N1054" s="106"/>
    </row>
    <row r="1055" spans="1:14" ht="19.5" customHeight="1" x14ac:dyDescent="0.25">
      <c r="A1055" s="198"/>
      <c r="B1055" s="198"/>
      <c r="C1055" s="106" t="s">
        <v>1590</v>
      </c>
      <c r="D1055" s="106" t="s">
        <v>1830</v>
      </c>
      <c r="E1055" s="106">
        <f t="shared" si="84"/>
        <v>1</v>
      </c>
      <c r="F1055" s="106"/>
      <c r="G1055" s="106">
        <v>1</v>
      </c>
      <c r="H1055" s="106"/>
      <c r="I1055" s="106"/>
      <c r="J1055" s="106"/>
      <c r="K1055" s="106"/>
      <c r="L1055" s="106"/>
      <c r="M1055" s="106"/>
      <c r="N1055" s="106"/>
    </row>
    <row r="1056" spans="1:14" ht="19.5" customHeight="1" x14ac:dyDescent="0.25">
      <c r="A1056" s="198"/>
      <c r="B1056" s="198"/>
      <c r="C1056" s="106" t="s">
        <v>1831</v>
      </c>
      <c r="D1056" s="106" t="s">
        <v>1832</v>
      </c>
      <c r="E1056" s="106">
        <f t="shared" si="84"/>
        <v>1</v>
      </c>
      <c r="F1056" s="106"/>
      <c r="G1056" s="106">
        <v>1</v>
      </c>
      <c r="H1056" s="106"/>
      <c r="I1056" s="106"/>
      <c r="J1056" s="106"/>
      <c r="K1056" s="106"/>
      <c r="L1056" s="106"/>
      <c r="M1056" s="106"/>
      <c r="N1056" s="106"/>
    </row>
    <row r="1057" spans="1:14" ht="19.5" customHeight="1" x14ac:dyDescent="0.25">
      <c r="A1057" s="187" t="s">
        <v>639</v>
      </c>
      <c r="B1057" s="187"/>
      <c r="C1057" s="116">
        <v>4</v>
      </c>
      <c r="D1057" s="116">
        <v>5</v>
      </c>
      <c r="E1057" s="116">
        <f>SUM(E1052:E1056)</f>
        <v>5</v>
      </c>
      <c r="F1057" s="116">
        <f t="shared" ref="F1057:M1057" si="91">SUM(F1052:F1056)</f>
        <v>0</v>
      </c>
      <c r="G1057" s="116">
        <f t="shared" si="91"/>
        <v>5</v>
      </c>
      <c r="H1057" s="116"/>
      <c r="I1057" s="116">
        <f t="shared" si="91"/>
        <v>0</v>
      </c>
      <c r="J1057" s="116">
        <f t="shared" si="91"/>
        <v>0</v>
      </c>
      <c r="K1057" s="116">
        <f t="shared" si="91"/>
        <v>0</v>
      </c>
      <c r="L1057" s="116">
        <f t="shared" si="91"/>
        <v>0</v>
      </c>
      <c r="M1057" s="116">
        <f t="shared" si="91"/>
        <v>0</v>
      </c>
      <c r="N1057" s="116"/>
    </row>
    <row r="1058" spans="1:14" ht="19.5" customHeight="1" x14ac:dyDescent="0.25">
      <c r="A1058" s="198">
        <v>8</v>
      </c>
      <c r="B1058" s="198" t="s">
        <v>784</v>
      </c>
      <c r="C1058" s="106" t="s">
        <v>1833</v>
      </c>
      <c r="D1058" s="106" t="s">
        <v>1834</v>
      </c>
      <c r="E1058" s="106">
        <f t="shared" si="84"/>
        <v>1</v>
      </c>
      <c r="F1058" s="106"/>
      <c r="G1058" s="106">
        <v>1</v>
      </c>
      <c r="H1058" s="106"/>
      <c r="I1058" s="106" t="s">
        <v>1835</v>
      </c>
      <c r="J1058" s="106" t="s">
        <v>1836</v>
      </c>
      <c r="K1058" s="106">
        <f>+L1058+M1058</f>
        <v>1</v>
      </c>
      <c r="L1058" s="106"/>
      <c r="M1058" s="106">
        <v>1</v>
      </c>
      <c r="N1058" s="106"/>
    </row>
    <row r="1059" spans="1:14" ht="19.5" customHeight="1" x14ac:dyDescent="0.25">
      <c r="A1059" s="198"/>
      <c r="B1059" s="198"/>
      <c r="C1059" s="106" t="s">
        <v>1837</v>
      </c>
      <c r="D1059" s="106" t="s">
        <v>1838</v>
      </c>
      <c r="E1059" s="106">
        <f t="shared" si="84"/>
        <v>1</v>
      </c>
      <c r="F1059" s="106"/>
      <c r="G1059" s="106">
        <v>1</v>
      </c>
      <c r="H1059" s="106"/>
      <c r="I1059" s="106" t="s">
        <v>1839</v>
      </c>
      <c r="J1059" s="106" t="s">
        <v>1840</v>
      </c>
      <c r="K1059" s="106">
        <f>+L1059+M1059</f>
        <v>1</v>
      </c>
      <c r="L1059" s="106"/>
      <c r="M1059" s="106">
        <v>1</v>
      </c>
      <c r="N1059" s="106"/>
    </row>
    <row r="1060" spans="1:14" ht="19.5" customHeight="1" x14ac:dyDescent="0.25">
      <c r="A1060" s="198"/>
      <c r="B1060" s="198"/>
      <c r="C1060" s="106" t="s">
        <v>1841</v>
      </c>
      <c r="D1060" s="106" t="s">
        <v>1842</v>
      </c>
      <c r="E1060" s="106">
        <f t="shared" si="84"/>
        <v>1</v>
      </c>
      <c r="F1060" s="106"/>
      <c r="G1060" s="106">
        <v>1</v>
      </c>
      <c r="H1060" s="106"/>
      <c r="I1060" s="106"/>
      <c r="J1060" s="106"/>
      <c r="K1060" s="106"/>
      <c r="L1060" s="106"/>
      <c r="M1060" s="106"/>
      <c r="N1060" s="106"/>
    </row>
    <row r="1061" spans="1:14" ht="19.5" customHeight="1" x14ac:dyDescent="0.25">
      <c r="A1061" s="187" t="s">
        <v>639</v>
      </c>
      <c r="B1061" s="187"/>
      <c r="C1061" s="116">
        <v>3</v>
      </c>
      <c r="D1061" s="116">
        <v>3</v>
      </c>
      <c r="E1061" s="116">
        <f>SUM(E1058:E1060)</f>
        <v>3</v>
      </c>
      <c r="F1061" s="116">
        <f t="shared" ref="F1061:M1061" si="92">SUM(F1058:F1060)</f>
        <v>0</v>
      </c>
      <c r="G1061" s="116">
        <f t="shared" si="92"/>
        <v>3</v>
      </c>
      <c r="H1061" s="116"/>
      <c r="I1061" s="116">
        <v>2</v>
      </c>
      <c r="J1061" s="116">
        <v>2</v>
      </c>
      <c r="K1061" s="116">
        <f t="shared" si="92"/>
        <v>2</v>
      </c>
      <c r="L1061" s="116">
        <f t="shared" si="92"/>
        <v>0</v>
      </c>
      <c r="M1061" s="116">
        <f t="shared" si="92"/>
        <v>2</v>
      </c>
      <c r="N1061" s="116"/>
    </row>
    <row r="1062" spans="1:14" ht="19.5" customHeight="1" x14ac:dyDescent="0.25">
      <c r="A1062" s="198">
        <v>9</v>
      </c>
      <c r="B1062" s="198" t="s">
        <v>1843</v>
      </c>
      <c r="C1062" s="106" t="s">
        <v>1844</v>
      </c>
      <c r="D1062" s="106" t="s">
        <v>1845</v>
      </c>
      <c r="E1062" s="106">
        <f t="shared" si="84"/>
        <v>1</v>
      </c>
      <c r="F1062" s="106"/>
      <c r="G1062" s="106">
        <v>1</v>
      </c>
      <c r="H1062" s="106"/>
      <c r="I1062" s="106" t="s">
        <v>1844</v>
      </c>
      <c r="J1062" s="106" t="s">
        <v>1846</v>
      </c>
      <c r="K1062" s="106">
        <f t="shared" ref="K1062:K1067" si="93">+L1062+M1062</f>
        <v>1</v>
      </c>
      <c r="L1062" s="106"/>
      <c r="M1062" s="106">
        <v>1</v>
      </c>
      <c r="N1062" s="106"/>
    </row>
    <row r="1063" spans="1:14" ht="19.5" customHeight="1" x14ac:dyDescent="0.25">
      <c r="A1063" s="198"/>
      <c r="B1063" s="198"/>
      <c r="C1063" s="106" t="s">
        <v>1847</v>
      </c>
      <c r="D1063" s="106" t="s">
        <v>1848</v>
      </c>
      <c r="E1063" s="106">
        <f t="shared" si="84"/>
        <v>1</v>
      </c>
      <c r="F1063" s="106"/>
      <c r="G1063" s="106">
        <v>1</v>
      </c>
      <c r="H1063" s="106"/>
      <c r="I1063" s="106" t="s">
        <v>1849</v>
      </c>
      <c r="J1063" s="106" t="s">
        <v>1850</v>
      </c>
      <c r="K1063" s="106">
        <f t="shared" si="93"/>
        <v>1</v>
      </c>
      <c r="L1063" s="106"/>
      <c r="M1063" s="106">
        <v>1</v>
      </c>
      <c r="N1063" s="106"/>
    </row>
    <row r="1064" spans="1:14" ht="19.5" customHeight="1" x14ac:dyDescent="0.25">
      <c r="A1064" s="198"/>
      <c r="B1064" s="198"/>
      <c r="C1064" s="106" t="s">
        <v>1851</v>
      </c>
      <c r="D1064" s="106" t="s">
        <v>1852</v>
      </c>
      <c r="E1064" s="106">
        <f t="shared" si="84"/>
        <v>1</v>
      </c>
      <c r="F1064" s="106"/>
      <c r="G1064" s="106">
        <v>1</v>
      </c>
      <c r="H1064" s="106"/>
      <c r="I1064" s="198" t="s">
        <v>1853</v>
      </c>
      <c r="J1064" s="106" t="s">
        <v>1854</v>
      </c>
      <c r="K1064" s="106">
        <f t="shared" si="93"/>
        <v>1</v>
      </c>
      <c r="L1064" s="106"/>
      <c r="M1064" s="106">
        <v>1</v>
      </c>
      <c r="N1064" s="106"/>
    </row>
    <row r="1065" spans="1:14" ht="19.5" customHeight="1" x14ac:dyDescent="0.25">
      <c r="A1065" s="198"/>
      <c r="B1065" s="198"/>
      <c r="C1065" s="106" t="s">
        <v>1855</v>
      </c>
      <c r="D1065" s="106" t="s">
        <v>1856</v>
      </c>
      <c r="E1065" s="106">
        <f t="shared" si="84"/>
        <v>1</v>
      </c>
      <c r="F1065" s="106"/>
      <c r="G1065" s="106">
        <v>1</v>
      </c>
      <c r="H1065" s="106"/>
      <c r="I1065" s="198"/>
      <c r="J1065" s="106" t="s">
        <v>1857</v>
      </c>
      <c r="K1065" s="106">
        <f t="shared" si="93"/>
        <v>1</v>
      </c>
      <c r="L1065" s="106"/>
      <c r="M1065" s="106">
        <v>1</v>
      </c>
      <c r="N1065" s="106"/>
    </row>
    <row r="1066" spans="1:14" ht="19.5" customHeight="1" x14ac:dyDescent="0.25">
      <c r="A1066" s="198"/>
      <c r="B1066" s="198"/>
      <c r="C1066" s="106"/>
      <c r="D1066" s="106"/>
      <c r="E1066" s="106"/>
      <c r="F1066" s="106"/>
      <c r="G1066" s="106"/>
      <c r="H1066" s="106"/>
      <c r="I1066" s="198"/>
      <c r="J1066" s="106" t="s">
        <v>1858</v>
      </c>
      <c r="K1066" s="106">
        <f t="shared" si="93"/>
        <v>1</v>
      </c>
      <c r="L1066" s="106"/>
      <c r="M1066" s="106">
        <v>1</v>
      </c>
      <c r="N1066" s="106"/>
    </row>
    <row r="1067" spans="1:14" ht="19.5" customHeight="1" x14ac:dyDescent="0.25">
      <c r="A1067" s="198"/>
      <c r="B1067" s="198"/>
      <c r="C1067" s="106"/>
      <c r="D1067" s="106"/>
      <c r="E1067" s="106"/>
      <c r="F1067" s="106"/>
      <c r="G1067" s="106"/>
      <c r="H1067" s="106"/>
      <c r="I1067" s="106" t="s">
        <v>1859</v>
      </c>
      <c r="J1067" s="106" t="s">
        <v>1860</v>
      </c>
      <c r="K1067" s="106">
        <f t="shared" si="93"/>
        <v>1</v>
      </c>
      <c r="L1067" s="106"/>
      <c r="M1067" s="106">
        <v>1</v>
      </c>
      <c r="N1067" s="106"/>
    </row>
    <row r="1068" spans="1:14" ht="19.5" customHeight="1" x14ac:dyDescent="0.25">
      <c r="A1068" s="187" t="s">
        <v>639</v>
      </c>
      <c r="B1068" s="187"/>
      <c r="C1068" s="116">
        <v>4</v>
      </c>
      <c r="D1068" s="116">
        <v>4</v>
      </c>
      <c r="E1068" s="116">
        <f>SUM(E1062:E1067)</f>
        <v>4</v>
      </c>
      <c r="F1068" s="116">
        <f t="shared" ref="F1068:M1068" si="94">SUM(F1062:F1067)</f>
        <v>0</v>
      </c>
      <c r="G1068" s="116">
        <f t="shared" si="94"/>
        <v>4</v>
      </c>
      <c r="H1068" s="116"/>
      <c r="I1068" s="116">
        <v>4</v>
      </c>
      <c r="J1068" s="116">
        <v>6</v>
      </c>
      <c r="K1068" s="116">
        <f t="shared" si="94"/>
        <v>6</v>
      </c>
      <c r="L1068" s="116">
        <f t="shared" si="94"/>
        <v>0</v>
      </c>
      <c r="M1068" s="116">
        <f t="shared" si="94"/>
        <v>6</v>
      </c>
      <c r="N1068" s="116"/>
    </row>
    <row r="1069" spans="1:14" ht="19.5" customHeight="1" x14ac:dyDescent="0.25">
      <c r="A1069" s="198">
        <v>10</v>
      </c>
      <c r="B1069" s="198" t="s">
        <v>1861</v>
      </c>
      <c r="C1069" s="106" t="s">
        <v>1862</v>
      </c>
      <c r="D1069" s="106" t="s">
        <v>1863</v>
      </c>
      <c r="E1069" s="106">
        <f t="shared" si="84"/>
        <v>1</v>
      </c>
      <c r="F1069" s="106"/>
      <c r="G1069" s="106">
        <v>1</v>
      </c>
      <c r="H1069" s="106"/>
      <c r="I1069" s="106" t="s">
        <v>1864</v>
      </c>
      <c r="J1069" s="106" t="s">
        <v>1865</v>
      </c>
      <c r="K1069" s="106">
        <f>+L1069+M1069</f>
        <v>1</v>
      </c>
      <c r="L1069" s="106"/>
      <c r="M1069" s="106">
        <v>1</v>
      </c>
      <c r="N1069" s="106"/>
    </row>
    <row r="1070" spans="1:14" ht="19.5" customHeight="1" x14ac:dyDescent="0.25">
      <c r="A1070" s="198"/>
      <c r="B1070" s="198"/>
      <c r="C1070" s="106" t="s">
        <v>1866</v>
      </c>
      <c r="D1070" s="106" t="s">
        <v>1867</v>
      </c>
      <c r="E1070" s="106">
        <f t="shared" si="84"/>
        <v>1</v>
      </c>
      <c r="F1070" s="106"/>
      <c r="G1070" s="106">
        <v>1</v>
      </c>
      <c r="H1070" s="106"/>
      <c r="I1070" s="106" t="s">
        <v>1868</v>
      </c>
      <c r="J1070" s="106" t="s">
        <v>1869</v>
      </c>
      <c r="K1070" s="106">
        <f>+L1070+M1070</f>
        <v>1</v>
      </c>
      <c r="L1070" s="106"/>
      <c r="M1070" s="106">
        <v>1</v>
      </c>
      <c r="N1070" s="106"/>
    </row>
    <row r="1071" spans="1:14" ht="19.5" customHeight="1" x14ac:dyDescent="0.25">
      <c r="A1071" s="198"/>
      <c r="B1071" s="198"/>
      <c r="C1071" s="106" t="s">
        <v>1870</v>
      </c>
      <c r="D1071" s="106" t="s">
        <v>1871</v>
      </c>
      <c r="E1071" s="106">
        <f t="shared" si="84"/>
        <v>1</v>
      </c>
      <c r="F1071" s="106"/>
      <c r="G1071" s="106">
        <v>1</v>
      </c>
      <c r="H1071" s="106"/>
      <c r="I1071" s="106"/>
      <c r="J1071" s="106"/>
      <c r="K1071" s="106"/>
      <c r="L1071" s="106"/>
      <c r="M1071" s="106"/>
      <c r="N1071" s="106"/>
    </row>
    <row r="1072" spans="1:14" ht="19.5" customHeight="1" x14ac:dyDescent="0.25">
      <c r="A1072" s="187" t="s">
        <v>639</v>
      </c>
      <c r="B1072" s="187"/>
      <c r="C1072" s="116">
        <v>3</v>
      </c>
      <c r="D1072" s="116">
        <v>3</v>
      </c>
      <c r="E1072" s="116">
        <f t="shared" ref="E1072:M1072" si="95">SUM(E1069:E1071)</f>
        <v>3</v>
      </c>
      <c r="F1072" s="116">
        <f t="shared" si="95"/>
        <v>0</v>
      </c>
      <c r="G1072" s="116">
        <f t="shared" si="95"/>
        <v>3</v>
      </c>
      <c r="H1072" s="116"/>
      <c r="I1072" s="116">
        <v>2</v>
      </c>
      <c r="J1072" s="116">
        <v>2</v>
      </c>
      <c r="K1072" s="116">
        <f t="shared" si="95"/>
        <v>2</v>
      </c>
      <c r="L1072" s="116">
        <f t="shared" si="95"/>
        <v>0</v>
      </c>
      <c r="M1072" s="116">
        <f t="shared" si="95"/>
        <v>2</v>
      </c>
      <c r="N1072" s="116"/>
    </row>
    <row r="1073" spans="1:14" ht="19.5" customHeight="1" x14ac:dyDescent="0.25">
      <c r="A1073" s="187" t="s">
        <v>815</v>
      </c>
      <c r="B1073" s="187"/>
      <c r="C1073" s="116">
        <f>+C1072+C1068+C1061+C1057+C1051+C1047+C1044+C1038+C1033+C1027</f>
        <v>28</v>
      </c>
      <c r="D1073" s="116">
        <f>+D1072+D1068+D1061+D1057+D1051+D1047+D1044+D1038+D1033+D1027</f>
        <v>30</v>
      </c>
      <c r="E1073" s="116">
        <f>+E1072+E1068+E1061+E1057+E1051+E1047+E1044+E1038+E1033+E1027</f>
        <v>30</v>
      </c>
      <c r="F1073" s="116">
        <f>+F1072+F1068+F1061+F1057+F1051+F1047+F1044+F1038+F1033+F1027</f>
        <v>0</v>
      </c>
      <c r="G1073" s="116">
        <f>+G1072+G1068+G1061+G1057+G1051+G1047+G1044+G1038+G1033+G1027</f>
        <v>30</v>
      </c>
      <c r="H1073" s="116"/>
      <c r="I1073" s="116">
        <f>+I1072+I1068+I1061+I1057+I1051+I1047+I1044+I1038+I1033+I1027</f>
        <v>18</v>
      </c>
      <c r="J1073" s="116">
        <f>+J1072+J1068+J1061+J1057+J1051+J1047+J1044+J1038+J1033+J1027</f>
        <v>25</v>
      </c>
      <c r="K1073" s="116">
        <f>+K1072+K1068+K1061+K1057+K1051+K1047+K1044+K1038+K1033+K1027</f>
        <v>25</v>
      </c>
      <c r="L1073" s="116">
        <f>+L1072+L1068+L1061+L1057+L1051+L1047+L1044+L1038+L1033+L1027</f>
        <v>4</v>
      </c>
      <c r="M1073" s="116">
        <f>+M1072+M1068+M1061+M1057+M1051+M1047+M1044+M1038+M1033+M1027</f>
        <v>21</v>
      </c>
      <c r="N1073" s="116"/>
    </row>
    <row r="1074" spans="1:14" ht="19.5" customHeight="1" x14ac:dyDescent="0.25">
      <c r="A1074" s="132"/>
      <c r="B1074" s="132"/>
      <c r="C1074" s="132"/>
      <c r="D1074" s="132"/>
      <c r="E1074" s="132"/>
      <c r="F1074" s="132"/>
      <c r="G1074" s="132"/>
      <c r="H1074" s="132"/>
      <c r="I1074" s="132"/>
      <c r="J1074" s="132"/>
      <c r="K1074" s="132"/>
      <c r="L1074" s="132"/>
      <c r="M1074" s="132"/>
      <c r="N1074" s="113"/>
    </row>
    <row r="1075" spans="1:14" ht="19.5" customHeight="1" x14ac:dyDescent="0.25">
      <c r="A1075" s="165" t="s">
        <v>2179</v>
      </c>
      <c r="B1075" s="165"/>
      <c r="C1075" s="165"/>
      <c r="D1075" s="165"/>
      <c r="E1075" s="165"/>
      <c r="F1075" s="165"/>
      <c r="G1075" s="165"/>
      <c r="H1075" s="165"/>
      <c r="I1075" s="165"/>
      <c r="J1075" s="165"/>
      <c r="K1075" s="165"/>
      <c r="L1075" s="165"/>
      <c r="M1075" s="165"/>
      <c r="N1075" s="165"/>
    </row>
    <row r="1076" spans="1:14" ht="19.5" customHeight="1" x14ac:dyDescent="0.25">
      <c r="A1076" s="209" t="s">
        <v>0</v>
      </c>
      <c r="B1076" s="209" t="s">
        <v>1</v>
      </c>
      <c r="C1076" s="187" t="s">
        <v>2167</v>
      </c>
      <c r="D1076" s="187"/>
      <c r="E1076" s="187"/>
      <c r="F1076" s="187"/>
      <c r="G1076" s="187"/>
      <c r="H1076" s="187"/>
      <c r="I1076" s="187" t="s">
        <v>47</v>
      </c>
      <c r="J1076" s="187"/>
      <c r="K1076" s="187"/>
      <c r="L1076" s="187"/>
      <c r="M1076" s="187"/>
      <c r="N1076" s="187"/>
    </row>
    <row r="1077" spans="1:14" ht="24.75" customHeight="1" x14ac:dyDescent="0.25">
      <c r="A1077" s="214"/>
      <c r="B1077" s="214"/>
      <c r="C1077" s="187" t="s">
        <v>48</v>
      </c>
      <c r="D1077" s="187" t="s">
        <v>2168</v>
      </c>
      <c r="E1077" s="209" t="s">
        <v>2</v>
      </c>
      <c r="F1077" s="241" t="s">
        <v>27</v>
      </c>
      <c r="G1077" s="242"/>
      <c r="H1077" s="243"/>
      <c r="I1077" s="187" t="s">
        <v>48</v>
      </c>
      <c r="J1077" s="187" t="s">
        <v>2168</v>
      </c>
      <c r="K1077" s="209" t="s">
        <v>2</v>
      </c>
      <c r="L1077" s="102" t="s">
        <v>27</v>
      </c>
      <c r="M1077" s="103"/>
      <c r="N1077" s="104"/>
    </row>
    <row r="1078" spans="1:14" ht="80.25" customHeight="1" x14ac:dyDescent="0.25">
      <c r="A1078" s="214"/>
      <c r="B1078" s="214"/>
      <c r="C1078" s="187"/>
      <c r="D1078" s="187"/>
      <c r="E1078" s="214"/>
      <c r="F1078" s="114" t="s">
        <v>826</v>
      </c>
      <c r="G1078" s="114" t="s">
        <v>827</v>
      </c>
      <c r="H1078" s="116" t="s">
        <v>1727</v>
      </c>
      <c r="I1078" s="187"/>
      <c r="J1078" s="187"/>
      <c r="K1078" s="210"/>
      <c r="L1078" s="114" t="s">
        <v>826</v>
      </c>
      <c r="M1078" s="114" t="s">
        <v>827</v>
      </c>
      <c r="N1078" s="116" t="s">
        <v>1727</v>
      </c>
    </row>
    <row r="1079" spans="1:14" ht="19.5" customHeight="1" x14ac:dyDescent="0.25">
      <c r="A1079" s="198">
        <v>1</v>
      </c>
      <c r="B1079" s="198" t="s">
        <v>1225</v>
      </c>
      <c r="C1079" s="106"/>
      <c r="D1079" s="106"/>
      <c r="E1079" s="106"/>
      <c r="F1079" s="106"/>
      <c r="G1079" s="106"/>
      <c r="H1079" s="106"/>
      <c r="I1079" s="106" t="s">
        <v>1228</v>
      </c>
      <c r="J1079" s="106" t="s">
        <v>1229</v>
      </c>
      <c r="K1079" s="106">
        <v>1</v>
      </c>
      <c r="L1079" s="106"/>
      <c r="M1079" s="106">
        <v>1</v>
      </c>
      <c r="N1079" s="106"/>
    </row>
    <row r="1080" spans="1:14" ht="19.5" customHeight="1" x14ac:dyDescent="0.25">
      <c r="A1080" s="198"/>
      <c r="B1080" s="198"/>
      <c r="C1080" s="106" t="s">
        <v>1230</v>
      </c>
      <c r="D1080" s="106" t="s">
        <v>1231</v>
      </c>
      <c r="E1080" s="106">
        <f t="shared" ref="E1080:E1085" si="96">+F1080+G1080</f>
        <v>1</v>
      </c>
      <c r="F1080" s="106"/>
      <c r="G1080" s="106">
        <v>1</v>
      </c>
      <c r="H1080" s="106"/>
      <c r="I1080" s="106"/>
      <c r="J1080" s="106"/>
      <c r="K1080" s="106"/>
      <c r="L1080" s="106"/>
      <c r="M1080" s="106"/>
      <c r="N1080" s="106"/>
    </row>
    <row r="1081" spans="1:14" ht="19.5" customHeight="1" x14ac:dyDescent="0.25">
      <c r="A1081" s="198"/>
      <c r="B1081" s="198"/>
      <c r="C1081" s="106" t="s">
        <v>1230</v>
      </c>
      <c r="D1081" s="106" t="s">
        <v>1232</v>
      </c>
      <c r="E1081" s="106">
        <v>1</v>
      </c>
      <c r="F1081" s="106"/>
      <c r="G1081" s="106">
        <v>1</v>
      </c>
      <c r="H1081" s="106"/>
      <c r="I1081" s="106"/>
      <c r="J1081" s="106"/>
      <c r="K1081" s="106"/>
      <c r="L1081" s="106"/>
      <c r="M1081" s="106"/>
      <c r="N1081" s="106"/>
    </row>
    <row r="1082" spans="1:14" ht="19.5" customHeight="1" x14ac:dyDescent="0.25">
      <c r="A1082" s="198"/>
      <c r="B1082" s="198"/>
      <c r="C1082" s="106"/>
      <c r="D1082" s="106"/>
      <c r="E1082" s="106"/>
      <c r="F1082" s="106"/>
      <c r="G1082" s="106"/>
      <c r="H1082" s="106"/>
      <c r="I1082" s="106" t="s">
        <v>753</v>
      </c>
      <c r="J1082" s="106" t="s">
        <v>1233</v>
      </c>
      <c r="K1082" s="106">
        <v>1</v>
      </c>
      <c r="L1082" s="106"/>
      <c r="M1082" s="106">
        <v>1</v>
      </c>
      <c r="N1082" s="106"/>
    </row>
    <row r="1083" spans="1:14" ht="19.5" customHeight="1" x14ac:dyDescent="0.25">
      <c r="A1083" s="198"/>
      <c r="B1083" s="198"/>
      <c r="C1083" s="106"/>
      <c r="D1083" s="106"/>
      <c r="E1083" s="106"/>
      <c r="F1083" s="106"/>
      <c r="G1083" s="106"/>
      <c r="H1083" s="106"/>
      <c r="I1083" s="106" t="s">
        <v>753</v>
      </c>
      <c r="J1083" s="106" t="s">
        <v>1234</v>
      </c>
      <c r="K1083" s="106">
        <v>1</v>
      </c>
      <c r="L1083" s="106"/>
      <c r="M1083" s="106">
        <v>1</v>
      </c>
      <c r="N1083" s="106"/>
    </row>
    <row r="1084" spans="1:14" ht="19.5" customHeight="1" x14ac:dyDescent="0.25">
      <c r="A1084" s="198"/>
      <c r="B1084" s="198"/>
      <c r="C1084" s="106" t="s">
        <v>1235</v>
      </c>
      <c r="D1084" s="106" t="s">
        <v>1236</v>
      </c>
      <c r="E1084" s="106">
        <v>1</v>
      </c>
      <c r="F1084" s="106"/>
      <c r="G1084" s="106">
        <v>1</v>
      </c>
      <c r="H1084" s="106"/>
      <c r="I1084" s="106"/>
      <c r="J1084" s="106"/>
      <c r="K1084" s="106"/>
      <c r="L1084" s="106"/>
      <c r="M1084" s="106"/>
      <c r="N1084" s="106"/>
    </row>
    <row r="1085" spans="1:14" ht="19.5" customHeight="1" x14ac:dyDescent="0.25">
      <c r="A1085" s="198"/>
      <c r="B1085" s="198"/>
      <c r="C1085" s="106" t="s">
        <v>1237</v>
      </c>
      <c r="D1085" s="106" t="s">
        <v>1238</v>
      </c>
      <c r="E1085" s="106">
        <f t="shared" si="96"/>
        <v>1</v>
      </c>
      <c r="F1085" s="106"/>
      <c r="G1085" s="106">
        <v>1</v>
      </c>
      <c r="H1085" s="106"/>
      <c r="I1085" s="106"/>
      <c r="J1085" s="106"/>
      <c r="K1085" s="106"/>
      <c r="L1085" s="106"/>
      <c r="M1085" s="106"/>
      <c r="N1085" s="106"/>
    </row>
    <row r="1086" spans="1:14" ht="19.5" customHeight="1" x14ac:dyDescent="0.25">
      <c r="A1086" s="187" t="s">
        <v>639</v>
      </c>
      <c r="B1086" s="187"/>
      <c r="C1086" s="116">
        <v>3</v>
      </c>
      <c r="D1086" s="116">
        <v>4</v>
      </c>
      <c r="E1086" s="116">
        <f>SUM(E1079:E1085)</f>
        <v>4</v>
      </c>
      <c r="F1086" s="116">
        <f>SUM(F1079:F1085)</f>
        <v>0</v>
      </c>
      <c r="G1086" s="116">
        <f>SUM(G1079:G1085)</f>
        <v>4</v>
      </c>
      <c r="H1086" s="106"/>
      <c r="I1086" s="116">
        <v>2</v>
      </c>
      <c r="J1086" s="116">
        <v>3</v>
      </c>
      <c r="K1086" s="116">
        <f>SUM(K1079:K1085)</f>
        <v>3</v>
      </c>
      <c r="L1086" s="116">
        <f>SUM(L1079:L1085)</f>
        <v>0</v>
      </c>
      <c r="M1086" s="116">
        <f>SUM(M1079:M1085)</f>
        <v>3</v>
      </c>
      <c r="N1086" s="106"/>
    </row>
    <row r="1087" spans="1:14" ht="19.5" customHeight="1" x14ac:dyDescent="0.25">
      <c r="A1087" s="198">
        <v>2</v>
      </c>
      <c r="B1087" s="198" t="s">
        <v>1226</v>
      </c>
      <c r="C1087" s="106"/>
      <c r="D1087" s="106"/>
      <c r="E1087" s="106"/>
      <c r="F1087" s="106"/>
      <c r="G1087" s="106"/>
      <c r="H1087" s="106"/>
      <c r="I1087" s="121" t="s">
        <v>1239</v>
      </c>
      <c r="J1087" s="106" t="s">
        <v>1240</v>
      </c>
      <c r="K1087" s="106">
        <v>1</v>
      </c>
      <c r="L1087" s="106"/>
      <c r="M1087" s="106">
        <v>1</v>
      </c>
      <c r="N1087" s="106"/>
    </row>
    <row r="1088" spans="1:14" ht="19.5" customHeight="1" x14ac:dyDescent="0.25">
      <c r="A1088" s="198"/>
      <c r="B1088" s="198"/>
      <c r="C1088" s="121" t="s">
        <v>634</v>
      </c>
      <c r="D1088" s="106" t="s">
        <v>1241</v>
      </c>
      <c r="E1088" s="106">
        <v>1</v>
      </c>
      <c r="F1088" s="106"/>
      <c r="G1088" s="106">
        <v>1</v>
      </c>
      <c r="H1088" s="106"/>
      <c r="I1088" s="106"/>
      <c r="J1088" s="106"/>
      <c r="K1088" s="106"/>
      <c r="L1088" s="106"/>
      <c r="M1088" s="106"/>
      <c r="N1088" s="106"/>
    </row>
    <row r="1089" spans="1:14" ht="19.5" customHeight="1" x14ac:dyDescent="0.25">
      <c r="A1089" s="198"/>
      <c r="B1089" s="198"/>
      <c r="C1089" s="121" t="s">
        <v>322</v>
      </c>
      <c r="D1089" s="106" t="s">
        <v>1242</v>
      </c>
      <c r="E1089" s="106">
        <v>1</v>
      </c>
      <c r="F1089" s="106"/>
      <c r="G1089" s="106">
        <v>1</v>
      </c>
      <c r="H1089" s="106"/>
      <c r="I1089" s="106"/>
      <c r="J1089" s="106"/>
      <c r="K1089" s="106"/>
      <c r="L1089" s="106"/>
      <c r="M1089" s="106"/>
      <c r="N1089" s="106"/>
    </row>
    <row r="1090" spans="1:14" ht="19.5" customHeight="1" x14ac:dyDescent="0.25">
      <c r="A1090" s="198"/>
      <c r="B1090" s="198"/>
      <c r="C1090" s="106"/>
      <c r="D1090" s="106"/>
      <c r="E1090" s="106"/>
      <c r="F1090" s="106"/>
      <c r="G1090" s="106"/>
      <c r="H1090" s="106"/>
      <c r="I1090" s="121" t="s">
        <v>322</v>
      </c>
      <c r="J1090" s="106" t="s">
        <v>1243</v>
      </c>
      <c r="K1090" s="106">
        <v>1</v>
      </c>
      <c r="L1090" s="106"/>
      <c r="M1090" s="106">
        <v>1</v>
      </c>
      <c r="N1090" s="106"/>
    </row>
    <row r="1091" spans="1:14" ht="19.5" customHeight="1" x14ac:dyDescent="0.25">
      <c r="A1091" s="198"/>
      <c r="B1091" s="198"/>
      <c r="C1091" s="106"/>
      <c r="D1091" s="106"/>
      <c r="E1091" s="106"/>
      <c r="F1091" s="106"/>
      <c r="G1091" s="106"/>
      <c r="H1091" s="106"/>
      <c r="I1091" s="121" t="s">
        <v>1244</v>
      </c>
      <c r="J1091" s="106" t="s">
        <v>1245</v>
      </c>
      <c r="K1091" s="106">
        <v>1</v>
      </c>
      <c r="L1091" s="106"/>
      <c r="M1091" s="106">
        <v>1</v>
      </c>
      <c r="N1091" s="106"/>
    </row>
    <row r="1092" spans="1:14" ht="19.5" customHeight="1" x14ac:dyDescent="0.25">
      <c r="A1092" s="198"/>
      <c r="B1092" s="198"/>
      <c r="C1092" s="106"/>
      <c r="D1092" s="106"/>
      <c r="E1092" s="106"/>
      <c r="F1092" s="106"/>
      <c r="G1092" s="106"/>
      <c r="H1092" s="106"/>
      <c r="I1092" s="121" t="s">
        <v>1246</v>
      </c>
      <c r="J1092" s="106" t="s">
        <v>1247</v>
      </c>
      <c r="K1092" s="106">
        <v>1</v>
      </c>
      <c r="L1092" s="106"/>
      <c r="M1092" s="106">
        <v>1</v>
      </c>
      <c r="N1092" s="106"/>
    </row>
    <row r="1093" spans="1:14" ht="19.5" customHeight="1" x14ac:dyDescent="0.25">
      <c r="A1093" s="198"/>
      <c r="B1093" s="198"/>
      <c r="C1093" s="106"/>
      <c r="D1093" s="106"/>
      <c r="E1093" s="106"/>
      <c r="F1093" s="106"/>
      <c r="G1093" s="106"/>
      <c r="H1093" s="106"/>
      <c r="I1093" s="121" t="s">
        <v>1248</v>
      </c>
      <c r="J1093" s="106" t="s">
        <v>1249</v>
      </c>
      <c r="K1093" s="106">
        <v>1</v>
      </c>
      <c r="L1093" s="106"/>
      <c r="M1093" s="106">
        <v>1</v>
      </c>
      <c r="N1093" s="106"/>
    </row>
    <row r="1094" spans="1:14" ht="19.5" customHeight="1" x14ac:dyDescent="0.25">
      <c r="A1094" s="198"/>
      <c r="B1094" s="198"/>
      <c r="C1094" s="106"/>
      <c r="D1094" s="106"/>
      <c r="E1094" s="106"/>
      <c r="F1094" s="106"/>
      <c r="G1094" s="106"/>
      <c r="H1094" s="106"/>
      <c r="I1094" s="121" t="s">
        <v>1250</v>
      </c>
      <c r="J1094" s="106" t="s">
        <v>1251</v>
      </c>
      <c r="K1094" s="106">
        <v>1</v>
      </c>
      <c r="L1094" s="106"/>
      <c r="M1094" s="106">
        <v>1</v>
      </c>
      <c r="N1094" s="106"/>
    </row>
    <row r="1095" spans="1:14" ht="19.5" customHeight="1" x14ac:dyDescent="0.25">
      <c r="A1095" s="187" t="s">
        <v>639</v>
      </c>
      <c r="B1095" s="187"/>
      <c r="C1095" s="116">
        <v>2</v>
      </c>
      <c r="D1095" s="116">
        <v>2</v>
      </c>
      <c r="E1095" s="116">
        <f>SUM(E1087:E1094)</f>
        <v>2</v>
      </c>
      <c r="F1095" s="116">
        <f>SUM(F1087:F1094)</f>
        <v>0</v>
      </c>
      <c r="G1095" s="116">
        <f>SUM(G1087:G1094)</f>
        <v>2</v>
      </c>
      <c r="H1095" s="106"/>
      <c r="I1095" s="116">
        <v>6</v>
      </c>
      <c r="J1095" s="116">
        <v>6</v>
      </c>
      <c r="K1095" s="116">
        <f>SUM(K1087:K1094)</f>
        <v>6</v>
      </c>
      <c r="L1095" s="116">
        <f>SUM(L1087:L1094)</f>
        <v>0</v>
      </c>
      <c r="M1095" s="116">
        <f>SUM(M1087:M1094)</f>
        <v>6</v>
      </c>
      <c r="N1095" s="106"/>
    </row>
    <row r="1096" spans="1:14" ht="19.5" customHeight="1" x14ac:dyDescent="0.25">
      <c r="A1096" s="198">
        <v>3</v>
      </c>
      <c r="B1096" s="198" t="s">
        <v>1227</v>
      </c>
      <c r="C1096" s="106" t="s">
        <v>1292</v>
      </c>
      <c r="D1096" s="106" t="s">
        <v>1294</v>
      </c>
      <c r="E1096" s="106">
        <v>1</v>
      </c>
      <c r="F1096" s="106"/>
      <c r="G1096" s="106">
        <v>1</v>
      </c>
      <c r="H1096" s="106"/>
      <c r="I1096" s="106"/>
      <c r="J1096" s="106"/>
      <c r="K1096" s="106"/>
      <c r="L1096" s="106"/>
      <c r="M1096" s="106"/>
      <c r="N1096" s="106"/>
    </row>
    <row r="1097" spans="1:14" ht="19.5" customHeight="1" x14ac:dyDescent="0.25">
      <c r="A1097" s="198"/>
      <c r="B1097" s="198"/>
      <c r="C1097" s="198" t="s">
        <v>1252</v>
      </c>
      <c r="D1097" s="106" t="s">
        <v>1254</v>
      </c>
      <c r="E1097" s="106">
        <v>1</v>
      </c>
      <c r="F1097" s="106"/>
      <c r="G1097" s="106">
        <v>1</v>
      </c>
      <c r="H1097" s="106"/>
      <c r="I1097" s="106"/>
      <c r="J1097" s="106"/>
      <c r="K1097" s="106"/>
      <c r="L1097" s="106"/>
      <c r="M1097" s="106"/>
      <c r="N1097" s="106"/>
    </row>
    <row r="1098" spans="1:14" ht="19.5" customHeight="1" x14ac:dyDescent="0.25">
      <c r="A1098" s="198"/>
      <c r="B1098" s="198"/>
      <c r="C1098" s="198"/>
      <c r="D1098" s="106" t="s">
        <v>1253</v>
      </c>
      <c r="E1098" s="106">
        <v>1</v>
      </c>
      <c r="F1098" s="106"/>
      <c r="G1098" s="106">
        <v>1</v>
      </c>
      <c r="H1098" s="106"/>
      <c r="I1098" s="106"/>
      <c r="J1098" s="106"/>
      <c r="K1098" s="106"/>
      <c r="L1098" s="106"/>
      <c r="M1098" s="106"/>
      <c r="N1098" s="106"/>
    </row>
    <row r="1099" spans="1:14" ht="19.5" customHeight="1" x14ac:dyDescent="0.25">
      <c r="A1099" s="198"/>
      <c r="B1099" s="198"/>
      <c r="C1099" s="198" t="s">
        <v>1255</v>
      </c>
      <c r="D1099" s="106" t="s">
        <v>1256</v>
      </c>
      <c r="E1099" s="106">
        <v>1</v>
      </c>
      <c r="F1099" s="106"/>
      <c r="G1099" s="106">
        <v>1</v>
      </c>
      <c r="H1099" s="106"/>
      <c r="I1099" s="106"/>
      <c r="J1099" s="106"/>
      <c r="K1099" s="106"/>
      <c r="L1099" s="106"/>
      <c r="M1099" s="106"/>
      <c r="N1099" s="106"/>
    </row>
    <row r="1100" spans="1:14" ht="19.5" customHeight="1" x14ac:dyDescent="0.25">
      <c r="A1100" s="198"/>
      <c r="B1100" s="198"/>
      <c r="C1100" s="198"/>
      <c r="D1100" s="106" t="s">
        <v>1257</v>
      </c>
      <c r="E1100" s="106">
        <v>1</v>
      </c>
      <c r="F1100" s="106"/>
      <c r="G1100" s="106">
        <v>1</v>
      </c>
      <c r="H1100" s="106"/>
      <c r="I1100" s="106"/>
      <c r="J1100" s="106"/>
      <c r="K1100" s="106"/>
      <c r="L1100" s="106"/>
      <c r="M1100" s="106"/>
      <c r="N1100" s="106"/>
    </row>
    <row r="1101" spans="1:14" ht="19.5" customHeight="1" x14ac:dyDescent="0.25">
      <c r="A1101" s="198"/>
      <c r="B1101" s="198"/>
      <c r="C1101" s="106" t="s">
        <v>1255</v>
      </c>
      <c r="D1101" s="106" t="s">
        <v>1258</v>
      </c>
      <c r="E1101" s="106">
        <v>1</v>
      </c>
      <c r="F1101" s="106"/>
      <c r="G1101" s="106">
        <v>1</v>
      </c>
      <c r="H1101" s="106"/>
      <c r="I1101" s="106"/>
      <c r="J1101" s="106"/>
      <c r="K1101" s="106"/>
      <c r="L1101" s="106"/>
      <c r="M1101" s="106"/>
      <c r="N1101" s="106"/>
    </row>
    <row r="1102" spans="1:14" ht="19.5" customHeight="1" x14ac:dyDescent="0.25">
      <c r="A1102" s="198"/>
      <c r="B1102" s="198"/>
      <c r="C1102" s="106" t="s">
        <v>1259</v>
      </c>
      <c r="D1102" s="106" t="s">
        <v>1260</v>
      </c>
      <c r="E1102" s="106">
        <v>1</v>
      </c>
      <c r="F1102" s="106"/>
      <c r="G1102" s="106">
        <v>1</v>
      </c>
      <c r="H1102" s="106"/>
      <c r="I1102" s="106"/>
      <c r="J1102" s="106"/>
      <c r="K1102" s="106"/>
      <c r="L1102" s="106"/>
      <c r="M1102" s="106"/>
      <c r="N1102" s="106"/>
    </row>
    <row r="1103" spans="1:14" ht="19.5" customHeight="1" x14ac:dyDescent="0.25">
      <c r="A1103" s="198"/>
      <c r="B1103" s="198"/>
      <c r="C1103" s="106" t="s">
        <v>1261</v>
      </c>
      <c r="D1103" s="106" t="s">
        <v>1262</v>
      </c>
      <c r="E1103" s="106">
        <v>1</v>
      </c>
      <c r="F1103" s="106"/>
      <c r="G1103" s="106">
        <v>1</v>
      </c>
      <c r="H1103" s="106"/>
      <c r="I1103" s="106"/>
      <c r="J1103" s="106"/>
      <c r="K1103" s="106"/>
      <c r="L1103" s="106"/>
      <c r="M1103" s="106"/>
      <c r="N1103" s="106"/>
    </row>
    <row r="1104" spans="1:14" ht="19.5" customHeight="1" x14ac:dyDescent="0.25">
      <c r="A1104" s="198"/>
      <c r="B1104" s="198"/>
      <c r="C1104" s="106" t="s">
        <v>1263</v>
      </c>
      <c r="D1104" s="106" t="s">
        <v>1264</v>
      </c>
      <c r="E1104" s="106">
        <v>1</v>
      </c>
      <c r="F1104" s="106"/>
      <c r="G1104" s="106">
        <v>1</v>
      </c>
      <c r="H1104" s="106"/>
      <c r="I1104" s="106"/>
      <c r="J1104" s="106"/>
      <c r="K1104" s="106"/>
      <c r="L1104" s="106"/>
      <c r="M1104" s="106"/>
      <c r="N1104" s="106"/>
    </row>
    <row r="1105" spans="1:14" ht="19.5" customHeight="1" x14ac:dyDescent="0.25">
      <c r="A1105" s="198"/>
      <c r="B1105" s="198"/>
      <c r="C1105" s="106"/>
      <c r="D1105" s="106"/>
      <c r="E1105" s="106"/>
      <c r="F1105" s="106"/>
      <c r="G1105" s="106"/>
      <c r="H1105" s="106"/>
      <c r="I1105" s="106" t="s">
        <v>1265</v>
      </c>
      <c r="J1105" s="106" t="s">
        <v>1266</v>
      </c>
      <c r="K1105" s="106">
        <v>1</v>
      </c>
      <c r="L1105" s="106"/>
      <c r="M1105" s="106">
        <v>1</v>
      </c>
      <c r="N1105" s="106"/>
    </row>
    <row r="1106" spans="1:14" ht="19.5" customHeight="1" x14ac:dyDescent="0.25">
      <c r="A1106" s="198"/>
      <c r="B1106" s="198"/>
      <c r="C1106" s="106" t="s">
        <v>1265</v>
      </c>
      <c r="D1106" s="106" t="s">
        <v>1268</v>
      </c>
      <c r="E1106" s="106">
        <v>1</v>
      </c>
      <c r="F1106" s="106"/>
      <c r="G1106" s="106">
        <v>1</v>
      </c>
      <c r="H1106" s="106"/>
      <c r="I1106" s="106"/>
      <c r="J1106" s="106"/>
      <c r="K1106" s="106"/>
      <c r="L1106" s="106"/>
      <c r="M1106" s="106"/>
      <c r="N1106" s="106"/>
    </row>
    <row r="1107" spans="1:14" ht="19.5" customHeight="1" x14ac:dyDescent="0.25">
      <c r="A1107" s="198"/>
      <c r="B1107" s="198"/>
      <c r="C1107" s="106" t="s">
        <v>1265</v>
      </c>
      <c r="D1107" s="106" t="s">
        <v>1267</v>
      </c>
      <c r="E1107" s="106">
        <v>1</v>
      </c>
      <c r="F1107" s="106">
        <v>1</v>
      </c>
      <c r="G1107" s="106"/>
      <c r="H1107" s="106"/>
      <c r="I1107" s="106"/>
      <c r="J1107" s="106"/>
      <c r="K1107" s="106"/>
      <c r="L1107" s="106"/>
      <c r="M1107" s="106"/>
      <c r="N1107" s="106"/>
    </row>
    <row r="1108" spans="1:14" ht="19.5" customHeight="1" x14ac:dyDescent="0.25">
      <c r="A1108" s="198"/>
      <c r="B1108" s="198"/>
      <c r="C1108" s="106" t="s">
        <v>1265</v>
      </c>
      <c r="D1108" s="106" t="s">
        <v>1269</v>
      </c>
      <c r="E1108" s="106">
        <v>1</v>
      </c>
      <c r="F1108" s="106"/>
      <c r="G1108" s="106">
        <v>1</v>
      </c>
      <c r="H1108" s="106"/>
      <c r="I1108" s="106"/>
      <c r="J1108" s="106"/>
      <c r="K1108" s="106"/>
      <c r="L1108" s="106"/>
      <c r="M1108" s="106"/>
      <c r="N1108" s="106"/>
    </row>
    <row r="1109" spans="1:14" ht="19.5" customHeight="1" x14ac:dyDescent="0.25">
      <c r="A1109" s="198"/>
      <c r="B1109" s="198"/>
      <c r="C1109" s="116"/>
      <c r="D1109" s="116"/>
      <c r="E1109" s="106"/>
      <c r="F1109" s="106"/>
      <c r="G1109" s="106"/>
      <c r="H1109" s="106"/>
      <c r="I1109" s="106" t="s">
        <v>1270</v>
      </c>
      <c r="J1109" s="106" t="s">
        <v>1271</v>
      </c>
      <c r="K1109" s="106">
        <v>1</v>
      </c>
      <c r="L1109" s="106"/>
      <c r="M1109" s="106">
        <v>1</v>
      </c>
      <c r="N1109" s="106"/>
    </row>
    <row r="1110" spans="1:14" ht="19.5" customHeight="1" x14ac:dyDescent="0.25">
      <c r="A1110" s="198"/>
      <c r="B1110" s="198"/>
      <c r="C1110" s="106" t="s">
        <v>1270</v>
      </c>
      <c r="D1110" s="106" t="s">
        <v>1953</v>
      </c>
      <c r="E1110" s="106">
        <v>1</v>
      </c>
      <c r="F1110" s="106"/>
      <c r="G1110" s="106">
        <v>1</v>
      </c>
      <c r="H1110" s="106"/>
      <c r="I1110" s="106"/>
      <c r="J1110" s="106"/>
      <c r="K1110" s="106"/>
      <c r="L1110" s="106"/>
      <c r="M1110" s="106"/>
      <c r="N1110" s="106"/>
    </row>
    <row r="1111" spans="1:14" ht="19.5" customHeight="1" x14ac:dyDescent="0.25">
      <c r="A1111" s="198"/>
      <c r="B1111" s="198"/>
      <c r="C1111" s="116"/>
      <c r="D1111" s="116"/>
      <c r="E1111" s="106"/>
      <c r="F1111" s="106"/>
      <c r="G1111" s="106"/>
      <c r="H1111" s="106"/>
      <c r="I1111" s="106" t="s">
        <v>1270</v>
      </c>
      <c r="J1111" s="106" t="s">
        <v>1272</v>
      </c>
      <c r="K1111" s="106">
        <v>1</v>
      </c>
      <c r="L1111" s="106"/>
      <c r="M1111" s="106">
        <v>1</v>
      </c>
      <c r="N1111" s="106"/>
    </row>
    <row r="1112" spans="1:14" ht="19.5" customHeight="1" x14ac:dyDescent="0.25">
      <c r="A1112" s="198"/>
      <c r="B1112" s="198"/>
      <c r="C1112" s="198" t="s">
        <v>1954</v>
      </c>
      <c r="D1112" s="106" t="s">
        <v>1275</v>
      </c>
      <c r="E1112" s="106">
        <v>1</v>
      </c>
      <c r="F1112" s="106"/>
      <c r="G1112" s="106">
        <v>1</v>
      </c>
      <c r="H1112" s="106"/>
      <c r="I1112" s="106"/>
      <c r="J1112" s="106"/>
      <c r="K1112" s="106"/>
      <c r="L1112" s="106"/>
      <c r="M1112" s="106"/>
      <c r="N1112" s="106"/>
    </row>
    <row r="1113" spans="1:14" ht="19.5" customHeight="1" x14ac:dyDescent="0.25">
      <c r="A1113" s="198"/>
      <c r="B1113" s="198"/>
      <c r="C1113" s="198"/>
      <c r="D1113" s="106" t="s">
        <v>1274</v>
      </c>
      <c r="E1113" s="106">
        <v>1</v>
      </c>
      <c r="F1113" s="106"/>
      <c r="G1113" s="106">
        <v>1</v>
      </c>
      <c r="H1113" s="106"/>
      <c r="I1113" s="106"/>
      <c r="J1113" s="106"/>
      <c r="K1113" s="106"/>
      <c r="L1113" s="106"/>
      <c r="M1113" s="106"/>
      <c r="N1113" s="106"/>
    </row>
    <row r="1114" spans="1:14" ht="19.5" customHeight="1" x14ac:dyDescent="0.25">
      <c r="A1114" s="198"/>
      <c r="B1114" s="198"/>
      <c r="C1114" s="198"/>
      <c r="D1114" s="106" t="s">
        <v>1273</v>
      </c>
      <c r="E1114" s="106">
        <v>1</v>
      </c>
      <c r="F1114" s="106"/>
      <c r="G1114" s="106">
        <v>1</v>
      </c>
      <c r="H1114" s="106"/>
      <c r="I1114" s="106"/>
      <c r="J1114" s="106"/>
      <c r="K1114" s="106"/>
      <c r="L1114" s="106"/>
      <c r="M1114" s="106"/>
      <c r="N1114" s="106"/>
    </row>
    <row r="1115" spans="1:14" ht="19.5" customHeight="1" x14ac:dyDescent="0.25">
      <c r="A1115" s="198"/>
      <c r="B1115" s="198"/>
      <c r="C1115" s="198" t="s">
        <v>1955</v>
      </c>
      <c r="D1115" s="106" t="s">
        <v>1276</v>
      </c>
      <c r="E1115" s="106">
        <v>1</v>
      </c>
      <c r="F1115" s="106"/>
      <c r="G1115" s="106">
        <v>1</v>
      </c>
      <c r="H1115" s="106"/>
      <c r="I1115" s="106"/>
      <c r="J1115" s="106"/>
      <c r="K1115" s="106"/>
      <c r="L1115" s="106"/>
      <c r="M1115" s="106"/>
      <c r="N1115" s="106"/>
    </row>
    <row r="1116" spans="1:14" ht="19.5" customHeight="1" x14ac:dyDescent="0.25">
      <c r="A1116" s="198"/>
      <c r="B1116" s="198"/>
      <c r="C1116" s="198"/>
      <c r="D1116" s="106" t="s">
        <v>1277</v>
      </c>
      <c r="E1116" s="106">
        <v>1</v>
      </c>
      <c r="F1116" s="106"/>
      <c r="G1116" s="106">
        <v>1</v>
      </c>
      <c r="H1116" s="106"/>
      <c r="I1116" s="106"/>
      <c r="J1116" s="106"/>
      <c r="K1116" s="106"/>
      <c r="L1116" s="106"/>
      <c r="M1116" s="106"/>
      <c r="N1116" s="106"/>
    </row>
    <row r="1117" spans="1:14" ht="19.5" customHeight="1" x14ac:dyDescent="0.25">
      <c r="A1117" s="198"/>
      <c r="B1117" s="198"/>
      <c r="C1117" s="198" t="s">
        <v>1278</v>
      </c>
      <c r="D1117" s="106" t="s">
        <v>1279</v>
      </c>
      <c r="E1117" s="106">
        <v>1</v>
      </c>
      <c r="F1117" s="106"/>
      <c r="G1117" s="106">
        <v>1</v>
      </c>
      <c r="H1117" s="106"/>
      <c r="I1117" s="106"/>
      <c r="J1117" s="106"/>
      <c r="K1117" s="106"/>
      <c r="L1117" s="106"/>
      <c r="M1117" s="106"/>
      <c r="N1117" s="106"/>
    </row>
    <row r="1118" spans="1:14" ht="19.5" customHeight="1" x14ac:dyDescent="0.25">
      <c r="A1118" s="198"/>
      <c r="B1118" s="198"/>
      <c r="C1118" s="198"/>
      <c r="D1118" s="106" t="s">
        <v>1280</v>
      </c>
      <c r="E1118" s="106">
        <v>1</v>
      </c>
      <c r="F1118" s="106"/>
      <c r="G1118" s="106">
        <v>1</v>
      </c>
      <c r="H1118" s="106"/>
      <c r="I1118" s="106"/>
      <c r="J1118" s="106"/>
      <c r="K1118" s="106"/>
      <c r="L1118" s="106"/>
      <c r="M1118" s="106"/>
      <c r="N1118" s="106"/>
    </row>
    <row r="1119" spans="1:14" ht="19.5" customHeight="1" x14ac:dyDescent="0.25">
      <c r="A1119" s="198"/>
      <c r="B1119" s="198"/>
      <c r="C1119" s="106" t="s">
        <v>1281</v>
      </c>
      <c r="D1119" s="106" t="s">
        <v>1282</v>
      </c>
      <c r="E1119" s="106">
        <v>1</v>
      </c>
      <c r="F1119" s="106"/>
      <c r="G1119" s="106">
        <v>1</v>
      </c>
      <c r="H1119" s="106"/>
      <c r="I1119" s="106"/>
      <c r="J1119" s="106"/>
      <c r="K1119" s="106"/>
      <c r="L1119" s="106"/>
      <c r="M1119" s="106"/>
      <c r="N1119" s="106"/>
    </row>
    <row r="1120" spans="1:14" ht="19.5" customHeight="1" x14ac:dyDescent="0.25">
      <c r="A1120" s="198"/>
      <c r="B1120" s="198"/>
      <c r="C1120" s="198" t="s">
        <v>1283</v>
      </c>
      <c r="D1120" s="106" t="s">
        <v>1284</v>
      </c>
      <c r="E1120" s="106">
        <v>1</v>
      </c>
      <c r="F1120" s="106"/>
      <c r="G1120" s="106">
        <v>1</v>
      </c>
      <c r="H1120" s="106"/>
      <c r="I1120" s="106"/>
      <c r="J1120" s="106"/>
      <c r="K1120" s="106"/>
      <c r="L1120" s="106"/>
      <c r="M1120" s="106"/>
      <c r="N1120" s="106"/>
    </row>
    <row r="1121" spans="1:14" ht="19.5" customHeight="1" x14ac:dyDescent="0.25">
      <c r="A1121" s="198"/>
      <c r="B1121" s="198"/>
      <c r="C1121" s="198"/>
      <c r="D1121" s="106" t="s">
        <v>1285</v>
      </c>
      <c r="E1121" s="106">
        <v>1</v>
      </c>
      <c r="F1121" s="106"/>
      <c r="G1121" s="106">
        <v>1</v>
      </c>
      <c r="H1121" s="106"/>
      <c r="I1121" s="106"/>
      <c r="J1121" s="106"/>
      <c r="K1121" s="106"/>
      <c r="L1121" s="106"/>
      <c r="M1121" s="106"/>
      <c r="N1121" s="106"/>
    </row>
    <row r="1122" spans="1:14" ht="19.5" customHeight="1" x14ac:dyDescent="0.25">
      <c r="A1122" s="198"/>
      <c r="B1122" s="198"/>
      <c r="C1122" s="106" t="s">
        <v>1286</v>
      </c>
      <c r="D1122" s="106" t="s">
        <v>1287</v>
      </c>
      <c r="E1122" s="106">
        <v>1</v>
      </c>
      <c r="F1122" s="106"/>
      <c r="G1122" s="106">
        <v>1</v>
      </c>
      <c r="H1122" s="106"/>
      <c r="I1122" s="106"/>
      <c r="J1122" s="106"/>
      <c r="K1122" s="106"/>
      <c r="L1122" s="106"/>
      <c r="M1122" s="106"/>
      <c r="N1122" s="106"/>
    </row>
    <row r="1123" spans="1:14" ht="19.5" customHeight="1" x14ac:dyDescent="0.25">
      <c r="A1123" s="198"/>
      <c r="B1123" s="198"/>
      <c r="C1123" s="106" t="s">
        <v>1286</v>
      </c>
      <c r="D1123" s="106" t="s">
        <v>1288</v>
      </c>
      <c r="E1123" s="106">
        <v>1</v>
      </c>
      <c r="F1123" s="106"/>
      <c r="G1123" s="106">
        <v>1</v>
      </c>
      <c r="H1123" s="106"/>
      <c r="I1123" s="106"/>
      <c r="J1123" s="106"/>
      <c r="K1123" s="106"/>
      <c r="L1123" s="106"/>
      <c r="M1123" s="106"/>
      <c r="N1123" s="106"/>
    </row>
    <row r="1124" spans="1:14" ht="19.5" customHeight="1" x14ac:dyDescent="0.25">
      <c r="A1124" s="198"/>
      <c r="B1124" s="198"/>
      <c r="C1124" s="198" t="s">
        <v>1289</v>
      </c>
      <c r="D1124" s="106" t="s">
        <v>1290</v>
      </c>
      <c r="E1124" s="106">
        <v>1</v>
      </c>
      <c r="F1124" s="106"/>
      <c r="G1124" s="106">
        <v>1</v>
      </c>
      <c r="H1124" s="106"/>
      <c r="I1124" s="106"/>
      <c r="J1124" s="106"/>
      <c r="K1124" s="106"/>
      <c r="L1124" s="106"/>
      <c r="M1124" s="106"/>
      <c r="N1124" s="106"/>
    </row>
    <row r="1125" spans="1:14" ht="19.5" customHeight="1" x14ac:dyDescent="0.25">
      <c r="A1125" s="198"/>
      <c r="B1125" s="198"/>
      <c r="C1125" s="198"/>
      <c r="D1125" s="106" t="s">
        <v>1291</v>
      </c>
      <c r="E1125" s="106">
        <v>1</v>
      </c>
      <c r="F1125" s="106"/>
      <c r="G1125" s="106">
        <v>1</v>
      </c>
      <c r="H1125" s="106"/>
      <c r="I1125" s="106"/>
      <c r="J1125" s="106"/>
      <c r="K1125" s="106"/>
      <c r="L1125" s="106"/>
      <c r="M1125" s="106"/>
      <c r="N1125" s="106"/>
    </row>
    <row r="1126" spans="1:14" ht="19.5" customHeight="1" x14ac:dyDescent="0.25">
      <c r="A1126" s="198"/>
      <c r="B1126" s="198"/>
      <c r="C1126" s="198" t="s">
        <v>1292</v>
      </c>
      <c r="D1126" s="106" t="s">
        <v>1293</v>
      </c>
      <c r="E1126" s="106">
        <v>1</v>
      </c>
      <c r="F1126" s="106"/>
      <c r="G1126" s="106">
        <v>1</v>
      </c>
      <c r="H1126" s="106"/>
      <c r="I1126" s="106"/>
      <c r="J1126" s="106"/>
      <c r="K1126" s="106"/>
      <c r="L1126" s="106"/>
      <c r="M1126" s="106"/>
      <c r="N1126" s="106"/>
    </row>
    <row r="1127" spans="1:14" ht="19.5" customHeight="1" x14ac:dyDescent="0.25">
      <c r="A1127" s="198"/>
      <c r="B1127" s="198"/>
      <c r="C1127" s="198"/>
      <c r="D1127" s="106" t="s">
        <v>1295</v>
      </c>
      <c r="E1127" s="106">
        <v>1</v>
      </c>
      <c r="F1127" s="106"/>
      <c r="G1127" s="106">
        <v>1</v>
      </c>
      <c r="H1127" s="106"/>
      <c r="I1127" s="106"/>
      <c r="J1127" s="106"/>
      <c r="K1127" s="106"/>
      <c r="L1127" s="106"/>
      <c r="M1127" s="106"/>
      <c r="N1127" s="106"/>
    </row>
    <row r="1128" spans="1:14" ht="19.5" customHeight="1" x14ac:dyDescent="0.25">
      <c r="A1128" s="198"/>
      <c r="B1128" s="198"/>
      <c r="C1128" s="106" t="s">
        <v>1296</v>
      </c>
      <c r="D1128" s="106" t="s">
        <v>1297</v>
      </c>
      <c r="E1128" s="106">
        <v>1</v>
      </c>
      <c r="F1128" s="106"/>
      <c r="G1128" s="106">
        <v>1</v>
      </c>
      <c r="H1128" s="106"/>
      <c r="I1128" s="106"/>
      <c r="J1128" s="106"/>
      <c r="K1128" s="106"/>
      <c r="L1128" s="106"/>
      <c r="M1128" s="106"/>
      <c r="N1128" s="106"/>
    </row>
    <row r="1129" spans="1:14" ht="19.5" customHeight="1" x14ac:dyDescent="0.25">
      <c r="A1129" s="198"/>
      <c r="B1129" s="198"/>
      <c r="C1129" s="198" t="s">
        <v>1298</v>
      </c>
      <c r="D1129" s="106" t="s">
        <v>1300</v>
      </c>
      <c r="E1129" s="106">
        <v>1</v>
      </c>
      <c r="F1129" s="106"/>
      <c r="G1129" s="106">
        <v>1</v>
      </c>
      <c r="H1129" s="106"/>
      <c r="I1129" s="106"/>
      <c r="J1129" s="106"/>
      <c r="K1129" s="106"/>
      <c r="L1129" s="106"/>
      <c r="M1129" s="106"/>
      <c r="N1129" s="106"/>
    </row>
    <row r="1130" spans="1:14" ht="19.5" customHeight="1" x14ac:dyDescent="0.25">
      <c r="A1130" s="198"/>
      <c r="B1130" s="198"/>
      <c r="C1130" s="198"/>
      <c r="D1130" s="106" t="s">
        <v>1299</v>
      </c>
      <c r="E1130" s="106">
        <v>1</v>
      </c>
      <c r="F1130" s="106"/>
      <c r="G1130" s="106">
        <v>1</v>
      </c>
      <c r="H1130" s="106"/>
      <c r="I1130" s="106"/>
      <c r="J1130" s="106"/>
      <c r="K1130" s="106"/>
      <c r="L1130" s="106"/>
      <c r="M1130" s="106"/>
      <c r="N1130" s="106"/>
    </row>
    <row r="1131" spans="1:14" ht="19.5" customHeight="1" x14ac:dyDescent="0.25">
      <c r="A1131" s="187" t="s">
        <v>639</v>
      </c>
      <c r="B1131" s="187"/>
      <c r="C1131" s="116">
        <v>17</v>
      </c>
      <c r="D1131" s="116">
        <v>32</v>
      </c>
      <c r="E1131" s="116">
        <f>+E1130+E1129+E1128+E1127+E1126+E1125+E1124+E1123+E1122+E1121+E1120+E1119+E1118+E1117+E1116+E1115+E1114+E1113+E1112+E1111+E1110+E1109+E1108+E1107+E1106+E1105+E1104+E1103+E1102+E1101+E1100+E1099+E1098+E1097+E1096</f>
        <v>32</v>
      </c>
      <c r="F1131" s="116">
        <f>+F1130+F1129+F1128+F1127+F1126+F1125+F1124+F1123+F1122+F1121+F1120+F1119+F1118+F1117+F1116+F1115+F1114+F1113+F1112+F1111+F1110+F1109+F1108+F1107+F1106+F1105+F1104+F1103+F1102+F1101+F1100+F1099+F1098+F1097+F1096</f>
        <v>1</v>
      </c>
      <c r="G1131" s="116">
        <f>+G1130+G1129+G1128+G1127+G1126+G1125+G1124+G1123+G1122+G1121+G1120+G1119+G1118+G1117+G1116+G1115+G1114+G1113+G1112+G1111+G1110+G1109+G1108+G1107+G1106+G1105+G1104+G1103+G1102+G1101+G1100+G1099+G1098+G1097+G1096</f>
        <v>31</v>
      </c>
      <c r="H1131" s="106"/>
      <c r="I1131" s="116">
        <v>2</v>
      </c>
      <c r="J1131" s="116">
        <v>3</v>
      </c>
      <c r="K1131" s="116">
        <f t="shared" ref="K1131:M1131" si="97">+K1130+K1129+K1128+K1127+K1126+K1125+K1124+K1123+K1122+K1121+K1120+K1119+K1118+K1117+K1116+K1115+K1114+K1113+K1112+K1111+K1110+K1109+K1108+K1107+K1106+K1105+K1104+K1103+K1102+K1101+K1100+K1099+K1098+K1097+K1096</f>
        <v>3</v>
      </c>
      <c r="L1131" s="116">
        <f t="shared" si="97"/>
        <v>0</v>
      </c>
      <c r="M1131" s="116">
        <f t="shared" si="97"/>
        <v>3</v>
      </c>
      <c r="N1131" s="106"/>
    </row>
    <row r="1132" spans="1:14" ht="19.5" customHeight="1" x14ac:dyDescent="0.25">
      <c r="A1132" s="187" t="s">
        <v>815</v>
      </c>
      <c r="B1132" s="187"/>
      <c r="C1132" s="116">
        <f t="shared" ref="C1132:G1132" si="98">+C1131+C1095+C1086</f>
        <v>22</v>
      </c>
      <c r="D1132" s="116">
        <f t="shared" si="98"/>
        <v>38</v>
      </c>
      <c r="E1132" s="116">
        <f t="shared" si="98"/>
        <v>38</v>
      </c>
      <c r="F1132" s="116">
        <f t="shared" si="98"/>
        <v>1</v>
      </c>
      <c r="G1132" s="116">
        <f t="shared" si="98"/>
        <v>37</v>
      </c>
      <c r="H1132" s="106"/>
      <c r="I1132" s="116">
        <f t="shared" ref="I1132:M1132" si="99">+I1131+I1095+I1086</f>
        <v>10</v>
      </c>
      <c r="J1132" s="116">
        <f t="shared" si="99"/>
        <v>12</v>
      </c>
      <c r="K1132" s="116">
        <f t="shared" si="99"/>
        <v>12</v>
      </c>
      <c r="L1132" s="116">
        <f t="shared" si="99"/>
        <v>0</v>
      </c>
      <c r="M1132" s="116">
        <f t="shared" si="99"/>
        <v>12</v>
      </c>
      <c r="N1132" s="106"/>
    </row>
    <row r="1134" spans="1:14" ht="20.25" x14ac:dyDescent="0.25">
      <c r="A1134" s="213" t="s">
        <v>2180</v>
      </c>
      <c r="B1134" s="213"/>
      <c r="C1134" s="213"/>
      <c r="D1134" s="213"/>
      <c r="E1134" s="213"/>
      <c r="F1134" s="213"/>
      <c r="G1134" s="213"/>
      <c r="H1134" s="213"/>
      <c r="I1134" s="213"/>
      <c r="J1134" s="213"/>
      <c r="K1134" s="213"/>
      <c r="L1134" s="213"/>
      <c r="M1134" s="213"/>
      <c r="N1134" s="213"/>
    </row>
    <row r="1135" spans="1:14" ht="19.5" customHeight="1" x14ac:dyDescent="0.25">
      <c r="A1135" s="236" t="s">
        <v>0</v>
      </c>
      <c r="B1135" s="236" t="s">
        <v>1</v>
      </c>
      <c r="C1135" s="182" t="s">
        <v>2167</v>
      </c>
      <c r="D1135" s="182"/>
      <c r="E1135" s="182"/>
      <c r="F1135" s="182"/>
      <c r="G1135" s="182"/>
      <c r="H1135" s="182"/>
      <c r="I1135" s="182" t="s">
        <v>47</v>
      </c>
      <c r="J1135" s="182"/>
      <c r="K1135" s="182"/>
      <c r="L1135" s="182"/>
      <c r="M1135" s="182"/>
      <c r="N1135" s="182"/>
    </row>
    <row r="1136" spans="1:14" ht="24.75" customHeight="1" x14ac:dyDescent="0.25">
      <c r="A1136" s="237"/>
      <c r="B1136" s="237"/>
      <c r="C1136" s="182" t="s">
        <v>48</v>
      </c>
      <c r="D1136" s="182" t="s">
        <v>2168</v>
      </c>
      <c r="E1136" s="236" t="s">
        <v>2</v>
      </c>
      <c r="F1136" s="238" t="s">
        <v>27</v>
      </c>
      <c r="G1136" s="239"/>
      <c r="H1136" s="240"/>
      <c r="I1136" s="182" t="s">
        <v>48</v>
      </c>
      <c r="J1136" s="182" t="s">
        <v>2168</v>
      </c>
      <c r="K1136" s="182" t="s">
        <v>2</v>
      </c>
      <c r="L1136" s="230" t="s">
        <v>27</v>
      </c>
      <c r="M1136" s="231"/>
      <c r="N1136" s="232"/>
    </row>
    <row r="1137" spans="1:14" ht="80.25" customHeight="1" x14ac:dyDescent="0.25">
      <c r="A1137" s="237"/>
      <c r="B1137" s="237"/>
      <c r="C1137" s="182"/>
      <c r="D1137" s="182"/>
      <c r="E1137" s="237"/>
      <c r="F1137" s="144" t="s">
        <v>826</v>
      </c>
      <c r="G1137" s="144" t="s">
        <v>827</v>
      </c>
      <c r="H1137" s="133" t="s">
        <v>1727</v>
      </c>
      <c r="I1137" s="182"/>
      <c r="J1137" s="182"/>
      <c r="K1137" s="182"/>
      <c r="L1137" s="133" t="s">
        <v>826</v>
      </c>
      <c r="M1137" s="133" t="s">
        <v>827</v>
      </c>
      <c r="N1137" s="133" t="s">
        <v>1727</v>
      </c>
    </row>
    <row r="1138" spans="1:14" ht="15.75" x14ac:dyDescent="0.25">
      <c r="A1138" s="145">
        <v>1</v>
      </c>
      <c r="B1138" s="245" t="s">
        <v>1728</v>
      </c>
      <c r="C1138" s="145" t="s">
        <v>1729</v>
      </c>
      <c r="D1138" s="145" t="s">
        <v>2185</v>
      </c>
      <c r="E1138" s="145">
        <v>1</v>
      </c>
      <c r="F1138" s="145"/>
      <c r="G1138" s="145">
        <v>1</v>
      </c>
      <c r="H1138" s="145"/>
      <c r="I1138" s="145"/>
      <c r="J1138" s="145"/>
      <c r="K1138" s="145"/>
      <c r="L1138" s="145"/>
      <c r="M1138" s="145"/>
      <c r="N1138" s="145"/>
    </row>
    <row r="1139" spans="1:14" ht="15.75" x14ac:dyDescent="0.25">
      <c r="A1139" s="145">
        <v>2</v>
      </c>
      <c r="B1139" s="246"/>
      <c r="C1139" s="145" t="s">
        <v>2186</v>
      </c>
      <c r="D1139" s="145" t="s">
        <v>2187</v>
      </c>
      <c r="E1139" s="145">
        <v>1</v>
      </c>
      <c r="F1139" s="145"/>
      <c r="G1139" s="145">
        <v>1</v>
      </c>
      <c r="H1139" s="145"/>
      <c r="I1139" s="145"/>
      <c r="J1139" s="145"/>
      <c r="K1139" s="145"/>
      <c r="L1139" s="145"/>
      <c r="M1139" s="145"/>
      <c r="N1139" s="145"/>
    </row>
    <row r="1140" spans="1:14" ht="15.75" x14ac:dyDescent="0.25">
      <c r="A1140" s="145">
        <v>3</v>
      </c>
      <c r="B1140" s="246"/>
      <c r="C1140" s="145" t="s">
        <v>2188</v>
      </c>
      <c r="D1140" s="145" t="s">
        <v>2189</v>
      </c>
      <c r="E1140" s="145">
        <v>1</v>
      </c>
      <c r="F1140" s="145"/>
      <c r="G1140" s="145">
        <v>1</v>
      </c>
      <c r="H1140" s="145"/>
      <c r="I1140" s="145"/>
      <c r="J1140" s="145"/>
      <c r="K1140" s="145"/>
      <c r="L1140" s="145"/>
      <c r="M1140" s="145"/>
      <c r="N1140" s="145"/>
    </row>
    <row r="1141" spans="1:14" ht="15.75" x14ac:dyDescent="0.25">
      <c r="A1141" s="145">
        <v>4</v>
      </c>
      <c r="B1141" s="246"/>
      <c r="C1141" s="145" t="s">
        <v>1730</v>
      </c>
      <c r="D1141" s="145" t="s">
        <v>1731</v>
      </c>
      <c r="E1141" s="145">
        <v>1</v>
      </c>
      <c r="F1141" s="145"/>
      <c r="G1141" s="145">
        <v>1</v>
      </c>
      <c r="H1141" s="145"/>
      <c r="I1141" s="145"/>
      <c r="J1141" s="145"/>
      <c r="K1141" s="145"/>
      <c r="L1141" s="145"/>
      <c r="M1141" s="145"/>
      <c r="N1141" s="145"/>
    </row>
    <row r="1142" spans="1:14" ht="15.75" x14ac:dyDescent="0.25">
      <c r="A1142" s="145">
        <v>5</v>
      </c>
      <c r="B1142" s="247"/>
      <c r="C1142" s="145" t="s">
        <v>2190</v>
      </c>
      <c r="D1142" s="145" t="s">
        <v>2191</v>
      </c>
      <c r="E1142" s="145">
        <v>1</v>
      </c>
      <c r="F1142" s="145"/>
      <c r="G1142" s="145">
        <v>1</v>
      </c>
      <c r="H1142" s="145"/>
      <c r="I1142" s="145"/>
      <c r="J1142" s="145"/>
      <c r="K1142" s="145"/>
      <c r="L1142" s="145"/>
      <c r="M1142" s="145"/>
      <c r="N1142" s="145"/>
    </row>
    <row r="1143" spans="1:14" ht="15.75" x14ac:dyDescent="0.25">
      <c r="A1143" s="146">
        <v>5</v>
      </c>
      <c r="B1143" s="146" t="s">
        <v>4</v>
      </c>
      <c r="C1143" s="146">
        <v>5</v>
      </c>
      <c r="D1143" s="146">
        <v>5</v>
      </c>
      <c r="E1143" s="146">
        <f t="shared" ref="E1143:N1143" si="100">SUM(E1138:E1142)</f>
        <v>5</v>
      </c>
      <c r="F1143" s="146">
        <f t="shared" si="100"/>
        <v>0</v>
      </c>
      <c r="G1143" s="146">
        <f t="shared" si="100"/>
        <v>5</v>
      </c>
      <c r="H1143" s="146">
        <f t="shared" si="100"/>
        <v>0</v>
      </c>
      <c r="I1143" s="146">
        <f t="shared" si="100"/>
        <v>0</v>
      </c>
      <c r="J1143" s="146">
        <f t="shared" si="100"/>
        <v>0</v>
      </c>
      <c r="K1143" s="146">
        <f t="shared" si="100"/>
        <v>0</v>
      </c>
      <c r="L1143" s="146">
        <f t="shared" si="100"/>
        <v>0</v>
      </c>
      <c r="M1143" s="146">
        <f t="shared" si="100"/>
        <v>0</v>
      </c>
      <c r="N1143" s="146">
        <f t="shared" si="100"/>
        <v>0</v>
      </c>
    </row>
    <row r="1144" spans="1:14" ht="15.75" x14ac:dyDescent="0.25">
      <c r="A1144" s="145">
        <v>1</v>
      </c>
      <c r="B1144" s="245" t="s">
        <v>1732</v>
      </c>
      <c r="C1144" s="145" t="s">
        <v>1733</v>
      </c>
      <c r="D1144" s="145" t="s">
        <v>1734</v>
      </c>
      <c r="E1144" s="145">
        <v>1</v>
      </c>
      <c r="F1144" s="145"/>
      <c r="G1144" s="145">
        <v>1</v>
      </c>
      <c r="H1144" s="145"/>
      <c r="I1144" s="145" t="s">
        <v>1733</v>
      </c>
      <c r="J1144" s="145" t="s">
        <v>1734</v>
      </c>
      <c r="K1144" s="145">
        <v>1</v>
      </c>
      <c r="L1144" s="145"/>
      <c r="M1144" s="145">
        <v>1</v>
      </c>
      <c r="N1144" s="145"/>
    </row>
    <row r="1145" spans="1:14" ht="15.75" x14ac:dyDescent="0.25">
      <c r="A1145" s="145">
        <v>2</v>
      </c>
      <c r="B1145" s="246"/>
      <c r="C1145" s="145" t="s">
        <v>1735</v>
      </c>
      <c r="D1145" s="145" t="s">
        <v>1736</v>
      </c>
      <c r="E1145" s="145">
        <v>1</v>
      </c>
      <c r="F1145" s="145"/>
      <c r="G1145" s="145">
        <v>1</v>
      </c>
      <c r="H1145" s="145"/>
      <c r="I1145" s="145" t="s">
        <v>1735</v>
      </c>
      <c r="J1145" s="145" t="s">
        <v>1736</v>
      </c>
      <c r="K1145" s="145">
        <v>1</v>
      </c>
      <c r="L1145" s="145"/>
      <c r="M1145" s="145">
        <v>1</v>
      </c>
      <c r="N1145" s="145"/>
    </row>
    <row r="1146" spans="1:14" ht="15.75" x14ac:dyDescent="0.25">
      <c r="A1146" s="145">
        <v>3</v>
      </c>
      <c r="B1146" s="246"/>
      <c r="C1146" s="145" t="s">
        <v>1737</v>
      </c>
      <c r="D1146" s="145" t="s">
        <v>1738</v>
      </c>
      <c r="E1146" s="145">
        <v>1</v>
      </c>
      <c r="F1146" s="145"/>
      <c r="G1146" s="145">
        <v>1</v>
      </c>
      <c r="H1146" s="145"/>
      <c r="I1146" s="145" t="s">
        <v>1737</v>
      </c>
      <c r="J1146" s="145" t="s">
        <v>1738</v>
      </c>
      <c r="K1146" s="145">
        <v>1</v>
      </c>
      <c r="L1146" s="145"/>
      <c r="M1146" s="145">
        <v>1</v>
      </c>
      <c r="N1146" s="145"/>
    </row>
    <row r="1147" spans="1:14" ht="15.75" x14ac:dyDescent="0.25">
      <c r="A1147" s="145">
        <v>4</v>
      </c>
      <c r="B1147" s="247"/>
      <c r="C1147" s="145" t="s">
        <v>1739</v>
      </c>
      <c r="D1147" s="145" t="s">
        <v>1740</v>
      </c>
      <c r="E1147" s="145">
        <v>1</v>
      </c>
      <c r="F1147" s="145"/>
      <c r="G1147" s="145"/>
      <c r="H1147" s="145">
        <v>1</v>
      </c>
      <c r="I1147" s="145" t="s">
        <v>1739</v>
      </c>
      <c r="J1147" s="145" t="s">
        <v>1740</v>
      </c>
      <c r="K1147" s="145">
        <v>1</v>
      </c>
      <c r="L1147" s="145"/>
      <c r="M1147" s="145"/>
      <c r="N1147" s="145">
        <v>1</v>
      </c>
    </row>
    <row r="1148" spans="1:14" ht="15.75" x14ac:dyDescent="0.25">
      <c r="A1148" s="146">
        <v>4</v>
      </c>
      <c r="B1148" s="146" t="s">
        <v>4</v>
      </c>
      <c r="C1148" s="146">
        <v>4</v>
      </c>
      <c r="D1148" s="146">
        <v>4</v>
      </c>
      <c r="E1148" s="146">
        <f>SUM(E1144:E1147)</f>
        <v>4</v>
      </c>
      <c r="F1148" s="146">
        <f>SUM(F1144:F1147)</f>
        <v>0</v>
      </c>
      <c r="G1148" s="146">
        <f>SUM(G1144:G1147)</f>
        <v>3</v>
      </c>
      <c r="H1148" s="146">
        <f>SUM(H1144:H1147)</f>
        <v>1</v>
      </c>
      <c r="I1148" s="146">
        <v>4</v>
      </c>
      <c r="J1148" s="146">
        <v>4</v>
      </c>
      <c r="K1148" s="146">
        <f>SUM(K1144:K1147)</f>
        <v>4</v>
      </c>
      <c r="L1148" s="146">
        <f>SUM(L1144:L1147)</f>
        <v>0</v>
      </c>
      <c r="M1148" s="146">
        <f>SUM(M1144:M1147)</f>
        <v>3</v>
      </c>
      <c r="N1148" s="146">
        <f>SUM(N1144:N1147)</f>
        <v>1</v>
      </c>
    </row>
    <row r="1149" spans="1:14" ht="15.75" x14ac:dyDescent="0.25">
      <c r="A1149" s="145">
        <v>1</v>
      </c>
      <c r="B1149" s="245" t="s">
        <v>1741</v>
      </c>
      <c r="C1149" s="145" t="s">
        <v>322</v>
      </c>
      <c r="D1149" s="145" t="s">
        <v>1742</v>
      </c>
      <c r="E1149" s="145">
        <v>1</v>
      </c>
      <c r="F1149" s="145"/>
      <c r="G1149" s="145">
        <v>1</v>
      </c>
      <c r="H1149" s="145"/>
      <c r="I1149" s="145"/>
      <c r="J1149" s="145"/>
      <c r="K1149" s="145"/>
      <c r="L1149" s="145"/>
      <c r="M1149" s="145"/>
      <c r="N1149" s="145"/>
    </row>
    <row r="1150" spans="1:14" ht="31.5" x14ac:dyDescent="0.25">
      <c r="A1150" s="145">
        <v>2</v>
      </c>
      <c r="B1150" s="246"/>
      <c r="C1150" s="145" t="s">
        <v>622</v>
      </c>
      <c r="D1150" s="145" t="s">
        <v>1743</v>
      </c>
      <c r="E1150" s="145">
        <v>1</v>
      </c>
      <c r="F1150" s="145"/>
      <c r="G1150" s="145">
        <v>1</v>
      </c>
      <c r="H1150" s="145"/>
      <c r="I1150" s="145" t="s">
        <v>622</v>
      </c>
      <c r="J1150" s="145" t="s">
        <v>1743</v>
      </c>
      <c r="K1150" s="145">
        <v>1</v>
      </c>
      <c r="L1150" s="145"/>
      <c r="M1150" s="145">
        <v>1</v>
      </c>
      <c r="N1150" s="145"/>
    </row>
    <row r="1151" spans="1:14" ht="15.75" x14ac:dyDescent="0.25">
      <c r="A1151" s="145">
        <v>3</v>
      </c>
      <c r="B1151" s="246"/>
      <c r="C1151" s="145" t="s">
        <v>1744</v>
      </c>
      <c r="D1151" s="145" t="s">
        <v>1745</v>
      </c>
      <c r="E1151" s="145">
        <v>1</v>
      </c>
      <c r="F1151" s="145"/>
      <c r="G1151" s="145">
        <v>1</v>
      </c>
      <c r="H1151" s="145"/>
      <c r="I1151" s="145"/>
      <c r="J1151" s="145"/>
      <c r="K1151" s="145"/>
      <c r="L1151" s="145"/>
      <c r="M1151" s="145"/>
      <c r="N1151" s="145"/>
    </row>
    <row r="1152" spans="1:14" ht="15.75" x14ac:dyDescent="0.25">
      <c r="A1152" s="145">
        <v>4</v>
      </c>
      <c r="B1152" s="246"/>
      <c r="C1152" s="145" t="s">
        <v>2192</v>
      </c>
      <c r="D1152" s="145" t="s">
        <v>2193</v>
      </c>
      <c r="E1152" s="145">
        <v>1</v>
      </c>
      <c r="F1152" s="145"/>
      <c r="G1152" s="145">
        <v>1</v>
      </c>
      <c r="H1152" s="145"/>
      <c r="I1152" s="145"/>
      <c r="J1152" s="145"/>
      <c r="K1152" s="145"/>
      <c r="L1152" s="145"/>
      <c r="M1152" s="145"/>
      <c r="N1152" s="145"/>
    </row>
    <row r="1153" spans="1:14" ht="15.75" x14ac:dyDescent="0.25">
      <c r="A1153" s="145">
        <v>5</v>
      </c>
      <c r="B1153" s="247"/>
      <c r="C1153" s="145" t="s">
        <v>2194</v>
      </c>
      <c r="D1153" s="145" t="s">
        <v>1746</v>
      </c>
      <c r="E1153" s="145">
        <v>1</v>
      </c>
      <c r="F1153" s="145"/>
      <c r="G1153" s="145">
        <v>1</v>
      </c>
      <c r="H1153" s="145"/>
      <c r="I1153" s="145"/>
      <c r="J1153" s="145"/>
      <c r="K1153" s="145"/>
      <c r="L1153" s="145"/>
      <c r="M1153" s="145"/>
      <c r="N1153" s="145"/>
    </row>
    <row r="1154" spans="1:14" ht="15.75" x14ac:dyDescent="0.25">
      <c r="A1154" s="146">
        <v>5</v>
      </c>
      <c r="B1154" s="146" t="s">
        <v>4</v>
      </c>
      <c r="C1154" s="146">
        <v>5</v>
      </c>
      <c r="D1154" s="146">
        <v>5</v>
      </c>
      <c r="E1154" s="146">
        <f>SUM(E1149:E1153)</f>
        <v>5</v>
      </c>
      <c r="F1154" s="146">
        <f>SUM(F1149:F1153)</f>
        <v>0</v>
      </c>
      <c r="G1154" s="146">
        <f>SUM(G1149:G1153)</f>
        <v>5</v>
      </c>
      <c r="H1154" s="146">
        <f>SUM(H1149:H1153)</f>
        <v>0</v>
      </c>
      <c r="I1154" s="146">
        <v>1</v>
      </c>
      <c r="J1154" s="146">
        <v>1</v>
      </c>
      <c r="K1154" s="146">
        <f>SUM(K1149:K1153)</f>
        <v>1</v>
      </c>
      <c r="L1154" s="146">
        <f>SUM(L1149:L1153)</f>
        <v>0</v>
      </c>
      <c r="M1154" s="146">
        <f>SUM(M1149:M1153)</f>
        <v>1</v>
      </c>
      <c r="N1154" s="146">
        <f>SUM(N1149:N1153)</f>
        <v>0</v>
      </c>
    </row>
    <row r="1155" spans="1:14" ht="15.75" x14ac:dyDescent="0.25">
      <c r="A1155" s="145">
        <v>1</v>
      </c>
      <c r="B1155" s="245" t="s">
        <v>1747</v>
      </c>
      <c r="C1155" s="145" t="s">
        <v>1748</v>
      </c>
      <c r="D1155" s="145" t="s">
        <v>1749</v>
      </c>
      <c r="E1155" s="145">
        <v>1</v>
      </c>
      <c r="F1155" s="145"/>
      <c r="G1155" s="145">
        <v>1</v>
      </c>
      <c r="H1155" s="145"/>
      <c r="I1155" s="145" t="s">
        <v>1748</v>
      </c>
      <c r="J1155" s="145" t="s">
        <v>1749</v>
      </c>
      <c r="K1155" s="145">
        <v>1</v>
      </c>
      <c r="L1155" s="145"/>
      <c r="M1155" s="145">
        <v>1</v>
      </c>
      <c r="N1155" s="145"/>
    </row>
    <row r="1156" spans="1:14" ht="15.75" x14ac:dyDescent="0.25">
      <c r="A1156" s="145">
        <v>2</v>
      </c>
      <c r="B1156" s="246"/>
      <c r="C1156" s="145" t="s">
        <v>1750</v>
      </c>
      <c r="D1156" s="145" t="s">
        <v>1751</v>
      </c>
      <c r="E1156" s="145">
        <v>1</v>
      </c>
      <c r="F1156" s="145"/>
      <c r="G1156" s="145">
        <v>1</v>
      </c>
      <c r="H1156" s="145"/>
      <c r="I1156" s="145" t="s">
        <v>1750</v>
      </c>
      <c r="J1156" s="145" t="s">
        <v>1751</v>
      </c>
      <c r="K1156" s="145">
        <v>1</v>
      </c>
      <c r="L1156" s="145"/>
      <c r="M1156" s="145">
        <v>1</v>
      </c>
      <c r="N1156" s="145"/>
    </row>
    <row r="1157" spans="1:14" ht="15.75" x14ac:dyDescent="0.25">
      <c r="A1157" s="145">
        <v>3</v>
      </c>
      <c r="B1157" s="247"/>
      <c r="C1157" s="145" t="s">
        <v>642</v>
      </c>
      <c r="D1157" s="145" t="s">
        <v>2195</v>
      </c>
      <c r="E1157" s="145">
        <v>1</v>
      </c>
      <c r="F1157" s="145"/>
      <c r="G1157" s="145">
        <v>1</v>
      </c>
      <c r="H1157" s="145"/>
      <c r="I1157" s="145"/>
      <c r="J1157" s="145"/>
      <c r="K1157" s="145"/>
      <c r="L1157" s="145"/>
      <c r="M1157" s="145"/>
      <c r="N1157" s="145"/>
    </row>
    <row r="1158" spans="1:14" ht="15.75" x14ac:dyDescent="0.25">
      <c r="A1158" s="146">
        <v>3</v>
      </c>
      <c r="B1158" s="146" t="s">
        <v>4</v>
      </c>
      <c r="C1158" s="146">
        <v>3</v>
      </c>
      <c r="D1158" s="146">
        <v>3</v>
      </c>
      <c r="E1158" s="146">
        <f>SUM(E1155:E1157)</f>
        <v>3</v>
      </c>
      <c r="F1158" s="146">
        <f>SUM(F1155:F1157)</f>
        <v>0</v>
      </c>
      <c r="G1158" s="146">
        <f>SUM(G1155:G1157)</f>
        <v>3</v>
      </c>
      <c r="H1158" s="146">
        <f>SUM(H1155:H1157)</f>
        <v>0</v>
      </c>
      <c r="I1158" s="146">
        <v>2</v>
      </c>
      <c r="J1158" s="146">
        <v>2</v>
      </c>
      <c r="K1158" s="146">
        <f>SUM(K1155:K1157)</f>
        <v>2</v>
      </c>
      <c r="L1158" s="146">
        <f>SUM(L1155:L1157)</f>
        <v>0</v>
      </c>
      <c r="M1158" s="146">
        <f>SUM(M1155:M1157)</f>
        <v>2</v>
      </c>
      <c r="N1158" s="146">
        <f>SUM(N1155:N1157)</f>
        <v>0</v>
      </c>
    </row>
    <row r="1159" spans="1:14" ht="15.75" x14ac:dyDescent="0.25">
      <c r="A1159" s="145">
        <v>1</v>
      </c>
      <c r="B1159" s="245" t="s">
        <v>1752</v>
      </c>
      <c r="C1159" s="145" t="s">
        <v>667</v>
      </c>
      <c r="D1159" s="145" t="s">
        <v>1753</v>
      </c>
      <c r="E1159" s="145">
        <v>1</v>
      </c>
      <c r="F1159" s="145"/>
      <c r="G1159" s="145">
        <v>1</v>
      </c>
      <c r="H1159" s="145"/>
      <c r="I1159" s="145"/>
      <c r="J1159" s="145"/>
      <c r="K1159" s="145"/>
      <c r="L1159" s="145"/>
      <c r="M1159" s="145"/>
      <c r="N1159" s="145"/>
    </row>
    <row r="1160" spans="1:14" ht="15.75" x14ac:dyDescent="0.25">
      <c r="A1160" s="145">
        <v>2</v>
      </c>
      <c r="B1160" s="247"/>
      <c r="C1160" s="145" t="s">
        <v>1754</v>
      </c>
      <c r="D1160" s="145" t="s">
        <v>1755</v>
      </c>
      <c r="E1160" s="145">
        <v>1</v>
      </c>
      <c r="F1160" s="145"/>
      <c r="G1160" s="145">
        <v>1</v>
      </c>
      <c r="H1160" s="145"/>
      <c r="I1160" s="145"/>
      <c r="J1160" s="145"/>
      <c r="K1160" s="145"/>
      <c r="L1160" s="145"/>
      <c r="M1160" s="145"/>
      <c r="N1160" s="145"/>
    </row>
    <row r="1161" spans="1:14" ht="15.75" x14ac:dyDescent="0.25">
      <c r="A1161" s="146">
        <v>2</v>
      </c>
      <c r="B1161" s="146" t="s">
        <v>4</v>
      </c>
      <c r="C1161" s="146">
        <v>2</v>
      </c>
      <c r="D1161" s="146">
        <v>2</v>
      </c>
      <c r="E1161" s="146">
        <f t="shared" ref="E1161:N1161" si="101">SUM(E1159:E1160)</f>
        <v>2</v>
      </c>
      <c r="F1161" s="146">
        <f t="shared" si="101"/>
        <v>0</v>
      </c>
      <c r="G1161" s="146">
        <f t="shared" si="101"/>
        <v>2</v>
      </c>
      <c r="H1161" s="146">
        <f t="shared" si="101"/>
        <v>0</v>
      </c>
      <c r="I1161" s="146">
        <f t="shared" si="101"/>
        <v>0</v>
      </c>
      <c r="J1161" s="146">
        <f t="shared" si="101"/>
        <v>0</v>
      </c>
      <c r="K1161" s="146">
        <f t="shared" si="101"/>
        <v>0</v>
      </c>
      <c r="L1161" s="146">
        <f t="shared" si="101"/>
        <v>0</v>
      </c>
      <c r="M1161" s="146">
        <f t="shared" si="101"/>
        <v>0</v>
      </c>
      <c r="N1161" s="146">
        <f t="shared" si="101"/>
        <v>0</v>
      </c>
    </row>
    <row r="1162" spans="1:14" ht="15.75" x14ac:dyDescent="0.25">
      <c r="A1162" s="145">
        <v>1</v>
      </c>
      <c r="B1162" s="145" t="s">
        <v>18</v>
      </c>
      <c r="C1162" s="145" t="s">
        <v>867</v>
      </c>
      <c r="D1162" s="145" t="s">
        <v>1756</v>
      </c>
      <c r="E1162" s="145">
        <v>1</v>
      </c>
      <c r="F1162" s="145"/>
      <c r="G1162" s="145">
        <v>1</v>
      </c>
      <c r="H1162" s="145"/>
      <c r="I1162" s="145" t="s">
        <v>867</v>
      </c>
      <c r="J1162" s="145" t="s">
        <v>1756</v>
      </c>
      <c r="K1162" s="145">
        <v>1</v>
      </c>
      <c r="L1162" s="145"/>
      <c r="M1162" s="145">
        <v>1</v>
      </c>
      <c r="N1162" s="145"/>
    </row>
    <row r="1163" spans="1:14" ht="15.75" x14ac:dyDescent="0.25">
      <c r="A1163" s="146">
        <v>1</v>
      </c>
      <c r="B1163" s="146" t="s">
        <v>4</v>
      </c>
      <c r="C1163" s="146">
        <v>1</v>
      </c>
      <c r="D1163" s="146">
        <v>1</v>
      </c>
      <c r="E1163" s="146">
        <f>SUM(E1162)</f>
        <v>1</v>
      </c>
      <c r="F1163" s="146">
        <f>SUM(F1162)</f>
        <v>0</v>
      </c>
      <c r="G1163" s="146">
        <f>SUM(G1162)</f>
        <v>1</v>
      </c>
      <c r="H1163" s="146">
        <f>SUM(H1162)</f>
        <v>0</v>
      </c>
      <c r="I1163" s="146">
        <v>1</v>
      </c>
      <c r="J1163" s="146">
        <v>1</v>
      </c>
      <c r="K1163" s="146">
        <f>SUM(K1162)</f>
        <v>1</v>
      </c>
      <c r="L1163" s="146">
        <f>SUM(L1162)</f>
        <v>0</v>
      </c>
      <c r="M1163" s="146">
        <f>SUM(M1162)</f>
        <v>1</v>
      </c>
      <c r="N1163" s="146">
        <f>SUM(N1162)</f>
        <v>0</v>
      </c>
    </row>
    <row r="1164" spans="1:14" ht="15.75" x14ac:dyDescent="0.25">
      <c r="A1164" s="145">
        <v>1</v>
      </c>
      <c r="B1164" s="245" t="s">
        <v>1757</v>
      </c>
      <c r="C1164" s="145" t="s">
        <v>1758</v>
      </c>
      <c r="D1164" s="145" t="s">
        <v>1759</v>
      </c>
      <c r="E1164" s="145">
        <v>1</v>
      </c>
      <c r="F1164" s="145"/>
      <c r="G1164" s="145">
        <v>1</v>
      </c>
      <c r="H1164" s="145"/>
      <c r="I1164" s="145" t="s">
        <v>1758</v>
      </c>
      <c r="J1164" s="145" t="s">
        <v>1759</v>
      </c>
      <c r="K1164" s="145">
        <v>1</v>
      </c>
      <c r="L1164" s="145"/>
      <c r="M1164" s="145">
        <v>1</v>
      </c>
      <c r="N1164" s="145"/>
    </row>
    <row r="1165" spans="1:14" ht="15.75" x14ac:dyDescent="0.25">
      <c r="A1165" s="145">
        <v>2</v>
      </c>
      <c r="B1165" s="246"/>
      <c r="C1165" s="145" t="s">
        <v>1760</v>
      </c>
      <c r="D1165" s="145" t="s">
        <v>1761</v>
      </c>
      <c r="E1165" s="145">
        <v>1</v>
      </c>
      <c r="F1165" s="145"/>
      <c r="G1165" s="145">
        <v>1</v>
      </c>
      <c r="H1165" s="145"/>
      <c r="I1165" s="145" t="s">
        <v>1760</v>
      </c>
      <c r="J1165" s="145" t="s">
        <v>1761</v>
      </c>
      <c r="K1165" s="145">
        <v>1</v>
      </c>
      <c r="L1165" s="145"/>
      <c r="M1165" s="145">
        <v>1</v>
      </c>
      <c r="N1165" s="145"/>
    </row>
    <row r="1166" spans="1:14" ht="15.75" x14ac:dyDescent="0.25">
      <c r="A1166" s="145">
        <v>3</v>
      </c>
      <c r="B1166" s="247"/>
      <c r="C1166" s="145" t="s">
        <v>1748</v>
      </c>
      <c r="D1166" s="145" t="s">
        <v>1762</v>
      </c>
      <c r="E1166" s="145">
        <v>1</v>
      </c>
      <c r="F1166" s="145"/>
      <c r="G1166" s="145">
        <v>1</v>
      </c>
      <c r="H1166" s="145"/>
      <c r="I1166" s="145" t="s">
        <v>1748</v>
      </c>
      <c r="J1166" s="145" t="s">
        <v>1762</v>
      </c>
      <c r="K1166" s="145">
        <v>1</v>
      </c>
      <c r="L1166" s="145"/>
      <c r="M1166" s="145">
        <v>1</v>
      </c>
      <c r="N1166" s="145"/>
    </row>
    <row r="1167" spans="1:14" ht="15.75" x14ac:dyDescent="0.25">
      <c r="A1167" s="146">
        <v>3</v>
      </c>
      <c r="B1167" s="146" t="s">
        <v>4</v>
      </c>
      <c r="C1167" s="146">
        <v>3</v>
      </c>
      <c r="D1167" s="146">
        <v>3</v>
      </c>
      <c r="E1167" s="146">
        <f>SUM(E1164:E1166)</f>
        <v>3</v>
      </c>
      <c r="F1167" s="146">
        <f>SUM(F1164:F1166)</f>
        <v>0</v>
      </c>
      <c r="G1167" s="146">
        <f>SUM(G1164:G1166)</f>
        <v>3</v>
      </c>
      <c r="H1167" s="146">
        <f>SUM(H1164:H1166)</f>
        <v>0</v>
      </c>
      <c r="I1167" s="146">
        <v>3</v>
      </c>
      <c r="J1167" s="146">
        <v>3</v>
      </c>
      <c r="K1167" s="146">
        <f>SUM(K1164:K1166)</f>
        <v>3</v>
      </c>
      <c r="L1167" s="146">
        <f>SUM(L1164:L1166)</f>
        <v>0</v>
      </c>
      <c r="M1167" s="146">
        <f>SUM(M1164:M1166)</f>
        <v>3</v>
      </c>
      <c r="N1167" s="146">
        <f>SUM(N1164:N1166)</f>
        <v>0</v>
      </c>
    </row>
    <row r="1168" spans="1:14" ht="15.75" x14ac:dyDescent="0.25">
      <c r="A1168" s="145">
        <v>1</v>
      </c>
      <c r="B1168" s="245" t="s">
        <v>1763</v>
      </c>
      <c r="C1168" s="145" t="s">
        <v>1764</v>
      </c>
      <c r="D1168" s="145" t="s">
        <v>1765</v>
      </c>
      <c r="E1168" s="145">
        <v>1</v>
      </c>
      <c r="F1168" s="145"/>
      <c r="G1168" s="145"/>
      <c r="H1168" s="145">
        <v>1</v>
      </c>
      <c r="I1168" s="145" t="s">
        <v>1764</v>
      </c>
      <c r="J1168" s="145" t="s">
        <v>1765</v>
      </c>
      <c r="K1168" s="145">
        <v>1</v>
      </c>
      <c r="L1168" s="145"/>
      <c r="M1168" s="145"/>
      <c r="N1168" s="145">
        <v>1</v>
      </c>
    </row>
    <row r="1169" spans="1:14" ht="15.75" x14ac:dyDescent="0.25">
      <c r="A1169" s="145">
        <v>2</v>
      </c>
      <c r="B1169" s="246"/>
      <c r="C1169" s="145"/>
      <c r="D1169" s="145" t="s">
        <v>1766</v>
      </c>
      <c r="E1169" s="145">
        <v>1</v>
      </c>
      <c r="F1169" s="145"/>
      <c r="G1169" s="145"/>
      <c r="H1169" s="145">
        <v>1</v>
      </c>
      <c r="I1169" s="145"/>
      <c r="J1169" s="145" t="s">
        <v>1766</v>
      </c>
      <c r="K1169" s="145">
        <v>1</v>
      </c>
      <c r="L1169" s="145"/>
      <c r="M1169" s="145"/>
      <c r="N1169" s="145">
        <v>1</v>
      </c>
    </row>
    <row r="1170" spans="1:14" ht="15.75" x14ac:dyDescent="0.25">
      <c r="A1170" s="145">
        <v>3</v>
      </c>
      <c r="B1170" s="246"/>
      <c r="C1170" s="145"/>
      <c r="D1170" s="145" t="s">
        <v>1767</v>
      </c>
      <c r="E1170" s="145">
        <v>1</v>
      </c>
      <c r="F1170" s="145"/>
      <c r="G1170" s="145"/>
      <c r="H1170" s="145">
        <v>1</v>
      </c>
      <c r="I1170" s="145"/>
      <c r="J1170" s="145" t="s">
        <v>1767</v>
      </c>
      <c r="K1170" s="145">
        <v>1</v>
      </c>
      <c r="L1170" s="145"/>
      <c r="M1170" s="145"/>
      <c r="N1170" s="145">
        <v>1</v>
      </c>
    </row>
    <row r="1171" spans="1:14" ht="15.75" x14ac:dyDescent="0.25">
      <c r="A1171" s="145">
        <v>4</v>
      </c>
      <c r="B1171" s="247"/>
      <c r="C1171" s="145" t="s">
        <v>2196</v>
      </c>
      <c r="D1171" s="145" t="s">
        <v>2197</v>
      </c>
      <c r="E1171" s="145">
        <v>1</v>
      </c>
      <c r="F1171" s="145"/>
      <c r="G1171" s="145">
        <v>1</v>
      </c>
      <c r="H1171" s="145"/>
      <c r="I1171" s="145"/>
      <c r="J1171" s="145"/>
      <c r="K1171" s="145"/>
      <c r="L1171" s="145"/>
      <c r="M1171" s="145"/>
      <c r="N1171" s="145"/>
    </row>
    <row r="1172" spans="1:14" ht="15.75" x14ac:dyDescent="0.25">
      <c r="A1172" s="146">
        <v>4</v>
      </c>
      <c r="B1172" s="146" t="s">
        <v>4</v>
      </c>
      <c r="C1172" s="146">
        <v>2</v>
      </c>
      <c r="D1172" s="146">
        <v>4</v>
      </c>
      <c r="E1172" s="146">
        <f>SUM(E1168:E1171)</f>
        <v>4</v>
      </c>
      <c r="F1172" s="146">
        <f>SUM(F1168:F1171)</f>
        <v>0</v>
      </c>
      <c r="G1172" s="146">
        <f>SUM(G1168:G1171)</f>
        <v>1</v>
      </c>
      <c r="H1172" s="146">
        <f>SUM(H1168:H1171)</f>
        <v>3</v>
      </c>
      <c r="I1172" s="146">
        <v>1</v>
      </c>
      <c r="J1172" s="146">
        <v>3</v>
      </c>
      <c r="K1172" s="146">
        <f>SUM(K1168:K1171)</f>
        <v>3</v>
      </c>
      <c r="L1172" s="146">
        <f>SUM(L1168:L1171)</f>
        <v>0</v>
      </c>
      <c r="M1172" s="146">
        <f>SUM(M1168:M1171)</f>
        <v>0</v>
      </c>
      <c r="N1172" s="146">
        <f>SUM(N1168:N1171)</f>
        <v>3</v>
      </c>
    </row>
    <row r="1173" spans="1:14" ht="15.75" x14ac:dyDescent="0.25">
      <c r="A1173" s="145">
        <v>1</v>
      </c>
      <c r="B1173" s="145" t="s">
        <v>2198</v>
      </c>
      <c r="C1173" s="145" t="s">
        <v>2199</v>
      </c>
      <c r="D1173" s="145" t="s">
        <v>2200</v>
      </c>
      <c r="E1173" s="145">
        <v>1</v>
      </c>
      <c r="F1173" s="145"/>
      <c r="G1173" s="145">
        <v>1</v>
      </c>
      <c r="H1173" s="145"/>
      <c r="I1173" s="145"/>
      <c r="J1173" s="145"/>
      <c r="K1173" s="145"/>
      <c r="L1173" s="145"/>
      <c r="M1173" s="145"/>
      <c r="N1173" s="145"/>
    </row>
    <row r="1174" spans="1:14" ht="15.75" x14ac:dyDescent="0.25">
      <c r="A1174" s="146">
        <v>1</v>
      </c>
      <c r="B1174" s="146" t="s">
        <v>4</v>
      </c>
      <c r="C1174" s="146">
        <v>1</v>
      </c>
      <c r="D1174" s="146">
        <v>1</v>
      </c>
      <c r="E1174" s="146">
        <f t="shared" ref="E1174:N1174" si="102">SUM(E1173)</f>
        <v>1</v>
      </c>
      <c r="F1174" s="146">
        <f t="shared" si="102"/>
        <v>0</v>
      </c>
      <c r="G1174" s="146">
        <f t="shared" si="102"/>
        <v>1</v>
      </c>
      <c r="H1174" s="146">
        <f t="shared" si="102"/>
        <v>0</v>
      </c>
      <c r="I1174" s="146">
        <f t="shared" si="102"/>
        <v>0</v>
      </c>
      <c r="J1174" s="146">
        <f t="shared" si="102"/>
        <v>0</v>
      </c>
      <c r="K1174" s="146">
        <f t="shared" si="102"/>
        <v>0</v>
      </c>
      <c r="L1174" s="146">
        <f t="shared" si="102"/>
        <v>0</v>
      </c>
      <c r="M1174" s="146">
        <f t="shared" si="102"/>
        <v>0</v>
      </c>
      <c r="N1174" s="146">
        <f t="shared" si="102"/>
        <v>0</v>
      </c>
    </row>
    <row r="1175" spans="1:14" ht="15.75" x14ac:dyDescent="0.25">
      <c r="A1175" s="145">
        <v>1</v>
      </c>
      <c r="B1175" s="145" t="s">
        <v>2201</v>
      </c>
      <c r="C1175" s="145" t="s">
        <v>2202</v>
      </c>
      <c r="D1175" s="145" t="s">
        <v>2203</v>
      </c>
      <c r="E1175" s="145">
        <v>1</v>
      </c>
      <c r="F1175" s="145"/>
      <c r="G1175" s="145">
        <v>1</v>
      </c>
      <c r="H1175" s="145"/>
      <c r="I1175" s="145"/>
      <c r="J1175" s="145"/>
      <c r="K1175" s="145"/>
      <c r="L1175" s="145"/>
      <c r="M1175" s="145"/>
      <c r="N1175" s="145"/>
    </row>
    <row r="1176" spans="1:14" ht="15.75" x14ac:dyDescent="0.25">
      <c r="A1176" s="146">
        <v>1</v>
      </c>
      <c r="B1176" s="146" t="s">
        <v>4</v>
      </c>
      <c r="C1176" s="146">
        <v>1</v>
      </c>
      <c r="D1176" s="146">
        <v>1</v>
      </c>
      <c r="E1176" s="146">
        <f t="shared" ref="E1176:N1176" si="103">SUM(E1175)</f>
        <v>1</v>
      </c>
      <c r="F1176" s="146">
        <f t="shared" si="103"/>
        <v>0</v>
      </c>
      <c r="G1176" s="146">
        <f t="shared" si="103"/>
        <v>1</v>
      </c>
      <c r="H1176" s="146">
        <f t="shared" si="103"/>
        <v>0</v>
      </c>
      <c r="I1176" s="146">
        <f t="shared" si="103"/>
        <v>0</v>
      </c>
      <c r="J1176" s="146">
        <f t="shared" si="103"/>
        <v>0</v>
      </c>
      <c r="K1176" s="146">
        <f t="shared" si="103"/>
        <v>0</v>
      </c>
      <c r="L1176" s="146">
        <f t="shared" si="103"/>
        <v>0</v>
      </c>
      <c r="M1176" s="146">
        <f t="shared" si="103"/>
        <v>0</v>
      </c>
      <c r="N1176" s="146">
        <f t="shared" si="103"/>
        <v>0</v>
      </c>
    </row>
    <row r="1177" spans="1:14" ht="15.75" x14ac:dyDescent="0.25">
      <c r="A1177" s="252" t="s">
        <v>1768</v>
      </c>
      <c r="B1177" s="253"/>
      <c r="C1177" s="146">
        <v>19</v>
      </c>
      <c r="D1177" s="146">
        <v>21</v>
      </c>
      <c r="E1177" s="146">
        <v>21</v>
      </c>
      <c r="F1177" s="146">
        <f t="shared" ref="E1177:N1177" si="104">+F1176+F1174+F1172+F1167+F1163+F1161+F1158+F1154+F1148+F1143</f>
        <v>0</v>
      </c>
      <c r="G1177" s="146">
        <v>18</v>
      </c>
      <c r="H1177" s="146">
        <v>3</v>
      </c>
      <c r="I1177" s="146">
        <f t="shared" si="104"/>
        <v>12</v>
      </c>
      <c r="J1177" s="146">
        <f t="shared" si="104"/>
        <v>14</v>
      </c>
      <c r="K1177" s="146">
        <f t="shared" si="104"/>
        <v>14</v>
      </c>
      <c r="L1177" s="146">
        <f t="shared" si="104"/>
        <v>0</v>
      </c>
      <c r="M1177" s="146">
        <f t="shared" si="104"/>
        <v>10</v>
      </c>
      <c r="N1177" s="146">
        <f t="shared" si="104"/>
        <v>4</v>
      </c>
    </row>
    <row r="1179" spans="1:14" ht="20.25" customHeight="1" x14ac:dyDescent="0.25">
      <c r="A1179" s="165" t="s">
        <v>2181</v>
      </c>
      <c r="B1179" s="165"/>
      <c r="C1179" s="165"/>
      <c r="D1179" s="165"/>
      <c r="E1179" s="165"/>
      <c r="F1179" s="165"/>
      <c r="G1179" s="165"/>
      <c r="H1179" s="165"/>
      <c r="I1179" s="165"/>
      <c r="J1179" s="165"/>
      <c r="K1179" s="165"/>
      <c r="L1179" s="165"/>
      <c r="M1179" s="165"/>
      <c r="N1179" s="165"/>
    </row>
    <row r="1180" spans="1:14" ht="19.5" customHeight="1" x14ac:dyDescent="0.25">
      <c r="A1180" s="187" t="s">
        <v>0</v>
      </c>
      <c r="B1180" s="187" t="s">
        <v>1</v>
      </c>
      <c r="C1180" s="187" t="s">
        <v>2167</v>
      </c>
      <c r="D1180" s="187"/>
      <c r="E1180" s="187"/>
      <c r="F1180" s="187"/>
      <c r="G1180" s="187"/>
      <c r="H1180" s="187"/>
      <c r="I1180" s="187" t="s">
        <v>47</v>
      </c>
      <c r="J1180" s="187"/>
      <c r="K1180" s="187"/>
      <c r="L1180" s="187"/>
      <c r="M1180" s="187"/>
      <c r="N1180" s="187"/>
    </row>
    <row r="1181" spans="1:14" ht="24.75" customHeight="1" x14ac:dyDescent="0.25">
      <c r="A1181" s="187"/>
      <c r="B1181" s="187"/>
      <c r="C1181" s="187" t="s">
        <v>48</v>
      </c>
      <c r="D1181" s="187" t="s">
        <v>2168</v>
      </c>
      <c r="E1181" s="187" t="s">
        <v>2</v>
      </c>
      <c r="F1181" s="187" t="s">
        <v>27</v>
      </c>
      <c r="G1181" s="187"/>
      <c r="H1181" s="187"/>
      <c r="I1181" s="187" t="s">
        <v>48</v>
      </c>
      <c r="J1181" s="187" t="s">
        <v>2168</v>
      </c>
      <c r="K1181" s="187" t="s">
        <v>2</v>
      </c>
      <c r="L1181" s="187" t="s">
        <v>27</v>
      </c>
      <c r="M1181" s="187"/>
      <c r="N1181" s="187"/>
    </row>
    <row r="1182" spans="1:14" ht="80.25" customHeight="1" x14ac:dyDescent="0.25">
      <c r="A1182" s="187"/>
      <c r="B1182" s="187"/>
      <c r="C1182" s="187"/>
      <c r="D1182" s="187"/>
      <c r="E1182" s="187"/>
      <c r="F1182" s="134" t="s">
        <v>826</v>
      </c>
      <c r="G1182" s="134" t="s">
        <v>827</v>
      </c>
      <c r="H1182" s="134" t="s">
        <v>1727</v>
      </c>
      <c r="I1182" s="187"/>
      <c r="J1182" s="187"/>
      <c r="K1182" s="187"/>
      <c r="L1182" s="134" t="s">
        <v>826</v>
      </c>
      <c r="M1182" s="134" t="s">
        <v>827</v>
      </c>
      <c r="N1182" s="134" t="s">
        <v>1727</v>
      </c>
    </row>
    <row r="1183" spans="1:14" ht="19.5" customHeight="1" x14ac:dyDescent="0.25">
      <c r="A1183" s="198">
        <v>1</v>
      </c>
      <c r="B1183" s="198" t="s">
        <v>1956</v>
      </c>
      <c r="C1183" s="136" t="s">
        <v>1957</v>
      </c>
      <c r="D1183" s="136" t="s">
        <v>1958</v>
      </c>
      <c r="E1183" s="135">
        <v>1</v>
      </c>
      <c r="F1183" s="135"/>
      <c r="G1183" s="135">
        <v>1</v>
      </c>
      <c r="H1183" s="135"/>
      <c r="I1183" s="135"/>
      <c r="J1183" s="135"/>
      <c r="K1183" s="135"/>
      <c r="L1183" s="135"/>
      <c r="M1183" s="135"/>
      <c r="N1183" s="138"/>
    </row>
    <row r="1184" spans="1:14" ht="19.5" customHeight="1" x14ac:dyDescent="0.25">
      <c r="A1184" s="198"/>
      <c r="B1184" s="198"/>
      <c r="C1184" s="136" t="s">
        <v>1959</v>
      </c>
      <c r="D1184" s="136" t="s">
        <v>1960</v>
      </c>
      <c r="E1184" s="135">
        <v>1</v>
      </c>
      <c r="F1184" s="135"/>
      <c r="G1184" s="135">
        <v>1</v>
      </c>
      <c r="H1184" s="135"/>
      <c r="I1184" s="135"/>
      <c r="J1184" s="135"/>
      <c r="K1184" s="135"/>
      <c r="L1184" s="135"/>
      <c r="M1184" s="135"/>
      <c r="N1184" s="138"/>
    </row>
    <row r="1185" spans="1:14" ht="19.5" customHeight="1" x14ac:dyDescent="0.25">
      <c r="A1185" s="198"/>
      <c r="B1185" s="198"/>
      <c r="C1185" s="136" t="s">
        <v>1961</v>
      </c>
      <c r="D1185" s="136" t="s">
        <v>1962</v>
      </c>
      <c r="E1185" s="135">
        <v>1</v>
      </c>
      <c r="F1185" s="135"/>
      <c r="G1185" s="135">
        <v>1</v>
      </c>
      <c r="H1185" s="135"/>
      <c r="I1185" s="135"/>
      <c r="J1185" s="135"/>
      <c r="K1185" s="135"/>
      <c r="L1185" s="135"/>
      <c r="M1185" s="135"/>
      <c r="N1185" s="138"/>
    </row>
    <row r="1186" spans="1:14" ht="19.5" customHeight="1" x14ac:dyDescent="0.25">
      <c r="A1186" s="198"/>
      <c r="B1186" s="198"/>
      <c r="C1186" s="136" t="s">
        <v>1963</v>
      </c>
      <c r="D1186" s="136" t="s">
        <v>1964</v>
      </c>
      <c r="E1186" s="135">
        <v>1</v>
      </c>
      <c r="F1186" s="135"/>
      <c r="G1186" s="135">
        <v>1</v>
      </c>
      <c r="H1186" s="135"/>
      <c r="I1186" s="135"/>
      <c r="J1186" s="135"/>
      <c r="K1186" s="135"/>
      <c r="L1186" s="135"/>
      <c r="M1186" s="135"/>
      <c r="N1186" s="138"/>
    </row>
    <row r="1187" spans="1:14" ht="19.5" customHeight="1" x14ac:dyDescent="0.25">
      <c r="A1187" s="187" t="s">
        <v>639</v>
      </c>
      <c r="B1187" s="187"/>
      <c r="C1187" s="116">
        <v>4</v>
      </c>
      <c r="D1187" s="116">
        <v>4</v>
      </c>
      <c r="E1187" s="116">
        <f>SUM(E1183:E1186)</f>
        <v>4</v>
      </c>
      <c r="F1187" s="116">
        <f t="shared" ref="F1187:M1187" si="105">SUM(F1183:F1186)</f>
        <v>0</v>
      </c>
      <c r="G1187" s="116">
        <f t="shared" si="105"/>
        <v>4</v>
      </c>
      <c r="H1187" s="116"/>
      <c r="I1187" s="116">
        <f t="shared" si="105"/>
        <v>0</v>
      </c>
      <c r="J1187" s="116">
        <f t="shared" si="105"/>
        <v>0</v>
      </c>
      <c r="K1187" s="116">
        <f t="shared" si="105"/>
        <v>0</v>
      </c>
      <c r="L1187" s="116">
        <f t="shared" si="105"/>
        <v>0</v>
      </c>
      <c r="M1187" s="116">
        <f t="shared" si="105"/>
        <v>0</v>
      </c>
      <c r="N1187" s="120"/>
    </row>
    <row r="1188" spans="1:14" ht="19.5" customHeight="1" x14ac:dyDescent="0.25">
      <c r="A1188" s="198">
        <v>2</v>
      </c>
      <c r="B1188" s="198" t="s">
        <v>1965</v>
      </c>
      <c r="C1188" s="117" t="s">
        <v>1966</v>
      </c>
      <c r="D1188" s="100" t="s">
        <v>1967</v>
      </c>
      <c r="E1188" s="106">
        <v>1</v>
      </c>
      <c r="F1188" s="106"/>
      <c r="G1188" s="106">
        <v>1</v>
      </c>
      <c r="H1188" s="106"/>
      <c r="I1188" s="106" t="s">
        <v>1968</v>
      </c>
      <c r="J1188" s="100" t="s">
        <v>1969</v>
      </c>
      <c r="K1188" s="106">
        <v>1</v>
      </c>
      <c r="L1188" s="106"/>
      <c r="M1188" s="106">
        <v>1</v>
      </c>
      <c r="N1188" s="120"/>
    </row>
    <row r="1189" spans="1:14" ht="19.5" customHeight="1" x14ac:dyDescent="0.25">
      <c r="A1189" s="198"/>
      <c r="B1189" s="198"/>
      <c r="C1189" s="106" t="s">
        <v>1968</v>
      </c>
      <c r="D1189" s="100" t="s">
        <v>1970</v>
      </c>
      <c r="E1189" s="106">
        <v>1</v>
      </c>
      <c r="F1189" s="106"/>
      <c r="G1189" s="106">
        <v>1</v>
      </c>
      <c r="H1189" s="106"/>
      <c r="I1189" s="106"/>
      <c r="J1189" s="106"/>
      <c r="K1189" s="106"/>
      <c r="L1189" s="106"/>
      <c r="M1189" s="106"/>
      <c r="N1189" s="120"/>
    </row>
    <row r="1190" spans="1:14" ht="19.5" customHeight="1" x14ac:dyDescent="0.25">
      <c r="A1190" s="198"/>
      <c r="B1190" s="198"/>
      <c r="C1190" s="117" t="s">
        <v>1971</v>
      </c>
      <c r="D1190" s="100" t="s">
        <v>1972</v>
      </c>
      <c r="E1190" s="106">
        <v>1</v>
      </c>
      <c r="F1190" s="106"/>
      <c r="G1190" s="106">
        <v>1</v>
      </c>
      <c r="H1190" s="106"/>
      <c r="I1190" s="106"/>
      <c r="J1190" s="106"/>
      <c r="K1190" s="106"/>
      <c r="L1190" s="106"/>
      <c r="M1190" s="106"/>
      <c r="N1190" s="120"/>
    </row>
    <row r="1191" spans="1:14" ht="19.5" customHeight="1" x14ac:dyDescent="0.25">
      <c r="A1191" s="198"/>
      <c r="B1191" s="198"/>
      <c r="C1191" s="117" t="s">
        <v>1973</v>
      </c>
      <c r="D1191" s="100" t="s">
        <v>1974</v>
      </c>
      <c r="E1191" s="106">
        <v>1</v>
      </c>
      <c r="F1191" s="106"/>
      <c r="G1191" s="106">
        <v>1</v>
      </c>
      <c r="H1191" s="106"/>
      <c r="I1191" s="106"/>
      <c r="J1191" s="106"/>
      <c r="K1191" s="106"/>
      <c r="L1191" s="106"/>
      <c r="M1191" s="106"/>
      <c r="N1191" s="120"/>
    </row>
    <row r="1192" spans="1:14" ht="19.5" customHeight="1" x14ac:dyDescent="0.25">
      <c r="A1192" s="198"/>
      <c r="B1192" s="198"/>
      <c r="C1192" s="117" t="s">
        <v>1975</v>
      </c>
      <c r="D1192" s="100" t="s">
        <v>1976</v>
      </c>
      <c r="E1192" s="106">
        <v>1</v>
      </c>
      <c r="F1192" s="106"/>
      <c r="G1192" s="106">
        <v>1</v>
      </c>
      <c r="H1192" s="106"/>
      <c r="I1192" s="106"/>
      <c r="J1192" s="106"/>
      <c r="K1192" s="106"/>
      <c r="L1192" s="106"/>
      <c r="M1192" s="106"/>
      <c r="N1192" s="120"/>
    </row>
    <row r="1193" spans="1:14" ht="19.5" customHeight="1" x14ac:dyDescent="0.25">
      <c r="A1193" s="198"/>
      <c r="B1193" s="198"/>
      <c r="C1193" s="117" t="s">
        <v>1977</v>
      </c>
      <c r="D1193" s="100" t="s">
        <v>1978</v>
      </c>
      <c r="E1193" s="106">
        <v>1</v>
      </c>
      <c r="F1193" s="106"/>
      <c r="G1193" s="106">
        <v>1</v>
      </c>
      <c r="H1193" s="106"/>
      <c r="I1193" s="106"/>
      <c r="J1193" s="106"/>
      <c r="K1193" s="106"/>
      <c r="L1193" s="106"/>
      <c r="M1193" s="106"/>
      <c r="N1193" s="120"/>
    </row>
    <row r="1194" spans="1:14" ht="19.5" customHeight="1" x14ac:dyDescent="0.25">
      <c r="A1194" s="198"/>
      <c r="B1194" s="198"/>
      <c r="C1194" s="117" t="s">
        <v>1979</v>
      </c>
      <c r="D1194" s="100" t="s">
        <v>1980</v>
      </c>
      <c r="E1194" s="106">
        <v>1</v>
      </c>
      <c r="F1194" s="106"/>
      <c r="G1194" s="106">
        <v>1</v>
      </c>
      <c r="H1194" s="106"/>
      <c r="I1194" s="106"/>
      <c r="J1194" s="106"/>
      <c r="K1194" s="106"/>
      <c r="L1194" s="106"/>
      <c r="M1194" s="106"/>
      <c r="N1194" s="120"/>
    </row>
    <row r="1195" spans="1:14" ht="19.5" customHeight="1" x14ac:dyDescent="0.25">
      <c r="A1195" s="187" t="s">
        <v>639</v>
      </c>
      <c r="B1195" s="187"/>
      <c r="C1195" s="116">
        <v>7</v>
      </c>
      <c r="D1195" s="116">
        <v>7</v>
      </c>
      <c r="E1195" s="116">
        <f>SUM(E1188:E1194)</f>
        <v>7</v>
      </c>
      <c r="F1195" s="116">
        <f t="shared" ref="F1195:M1195" si="106">SUM(F1188:F1194)</f>
        <v>0</v>
      </c>
      <c r="G1195" s="116">
        <f t="shared" si="106"/>
        <v>7</v>
      </c>
      <c r="H1195" s="116"/>
      <c r="I1195" s="116">
        <v>1</v>
      </c>
      <c r="J1195" s="116">
        <v>1</v>
      </c>
      <c r="K1195" s="116">
        <f t="shared" si="106"/>
        <v>1</v>
      </c>
      <c r="L1195" s="116">
        <f t="shared" si="106"/>
        <v>0</v>
      </c>
      <c r="M1195" s="116">
        <f t="shared" si="106"/>
        <v>1</v>
      </c>
      <c r="N1195" s="120"/>
    </row>
    <row r="1196" spans="1:14" ht="19.5" customHeight="1" x14ac:dyDescent="0.25">
      <c r="A1196" s="198">
        <v>3</v>
      </c>
      <c r="B1196" s="198" t="s">
        <v>1981</v>
      </c>
      <c r="C1196" s="20" t="s">
        <v>1982</v>
      </c>
      <c r="D1196" s="20" t="s">
        <v>1983</v>
      </c>
      <c r="E1196" s="106">
        <v>1</v>
      </c>
      <c r="F1196" s="106"/>
      <c r="G1196" s="106">
        <v>1</v>
      </c>
      <c r="H1196" s="106"/>
      <c r="I1196" s="20" t="s">
        <v>1984</v>
      </c>
      <c r="J1196" s="117" t="s">
        <v>1985</v>
      </c>
      <c r="K1196" s="106">
        <v>1</v>
      </c>
      <c r="L1196" s="106"/>
      <c r="M1196" s="106">
        <v>1</v>
      </c>
      <c r="N1196" s="120"/>
    </row>
    <row r="1197" spans="1:14" ht="19.5" customHeight="1" x14ac:dyDescent="0.25">
      <c r="A1197" s="198"/>
      <c r="B1197" s="198"/>
      <c r="C1197" s="117" t="s">
        <v>1986</v>
      </c>
      <c r="D1197" s="20" t="s">
        <v>1987</v>
      </c>
      <c r="E1197" s="106">
        <v>1</v>
      </c>
      <c r="F1197" s="106"/>
      <c r="G1197" s="106">
        <v>1</v>
      </c>
      <c r="H1197" s="106"/>
      <c r="I1197" s="20" t="s">
        <v>1988</v>
      </c>
      <c r="J1197" s="20" t="s">
        <v>1989</v>
      </c>
      <c r="K1197" s="106">
        <v>1</v>
      </c>
      <c r="L1197" s="106"/>
      <c r="M1197" s="106">
        <v>1</v>
      </c>
      <c r="N1197" s="120"/>
    </row>
    <row r="1198" spans="1:14" ht="19.5" customHeight="1" x14ac:dyDescent="0.25">
      <c r="A1198" s="198"/>
      <c r="B1198" s="198"/>
      <c r="C1198" s="117" t="s">
        <v>1990</v>
      </c>
      <c r="D1198" s="117" t="s">
        <v>1991</v>
      </c>
      <c r="E1198" s="106">
        <v>1</v>
      </c>
      <c r="F1198" s="106"/>
      <c r="G1198" s="106">
        <v>1</v>
      </c>
      <c r="H1198" s="106"/>
      <c r="I1198" s="20" t="s">
        <v>1992</v>
      </c>
      <c r="J1198" s="100" t="s">
        <v>1993</v>
      </c>
      <c r="K1198" s="106">
        <v>1</v>
      </c>
      <c r="L1198" s="106"/>
      <c r="M1198" s="106">
        <v>1</v>
      </c>
      <c r="N1198" s="120"/>
    </row>
    <row r="1199" spans="1:14" ht="19.5" customHeight="1" x14ac:dyDescent="0.25">
      <c r="A1199" s="198"/>
      <c r="B1199" s="198"/>
      <c r="C1199" s="20" t="s">
        <v>1994</v>
      </c>
      <c r="D1199" s="117" t="s">
        <v>1995</v>
      </c>
      <c r="E1199" s="106">
        <v>1</v>
      </c>
      <c r="F1199" s="106"/>
      <c r="G1199" s="106">
        <v>1</v>
      </c>
      <c r="H1199" s="106"/>
      <c r="I1199" s="20" t="s">
        <v>1996</v>
      </c>
      <c r="J1199" s="100" t="s">
        <v>1997</v>
      </c>
      <c r="K1199" s="106">
        <v>1</v>
      </c>
      <c r="L1199" s="106"/>
      <c r="M1199" s="106">
        <v>1</v>
      </c>
      <c r="N1199" s="120"/>
    </row>
    <row r="1200" spans="1:14" ht="19.5" customHeight="1" x14ac:dyDescent="0.25">
      <c r="A1200" s="198"/>
      <c r="B1200" s="198"/>
      <c r="C1200" s="20"/>
      <c r="D1200" s="117"/>
      <c r="E1200" s="106"/>
      <c r="F1200" s="106"/>
      <c r="G1200" s="106"/>
      <c r="H1200" s="106"/>
      <c r="I1200" s="20" t="s">
        <v>1986</v>
      </c>
      <c r="J1200" s="117" t="s">
        <v>1998</v>
      </c>
      <c r="K1200" s="106">
        <v>1</v>
      </c>
      <c r="L1200" s="106"/>
      <c r="M1200" s="106">
        <v>1</v>
      </c>
      <c r="N1200" s="120"/>
    </row>
    <row r="1201" spans="1:14" ht="19.5" customHeight="1" x14ac:dyDescent="0.25">
      <c r="A1201" s="198"/>
      <c r="B1201" s="198"/>
      <c r="C1201" s="20"/>
      <c r="D1201" s="117"/>
      <c r="E1201" s="106"/>
      <c r="F1201" s="106"/>
      <c r="G1201" s="106"/>
      <c r="H1201" s="106"/>
      <c r="I1201" s="20" t="s">
        <v>1999</v>
      </c>
      <c r="J1201" s="20" t="s">
        <v>2000</v>
      </c>
      <c r="K1201" s="106">
        <v>1</v>
      </c>
      <c r="L1201" s="106"/>
      <c r="M1201" s="106">
        <v>1</v>
      </c>
      <c r="N1201" s="120"/>
    </row>
    <row r="1202" spans="1:14" ht="19.5" customHeight="1" x14ac:dyDescent="0.25">
      <c r="A1202" s="198"/>
      <c r="B1202" s="198"/>
      <c r="C1202" s="117"/>
      <c r="D1202" s="20"/>
      <c r="E1202" s="106"/>
      <c r="F1202" s="106"/>
      <c r="G1202" s="106"/>
      <c r="H1202" s="106"/>
      <c r="I1202" s="20" t="s">
        <v>1999</v>
      </c>
      <c r="J1202" s="20" t="s">
        <v>2001</v>
      </c>
      <c r="K1202" s="116">
        <v>1</v>
      </c>
      <c r="L1202" s="116"/>
      <c r="M1202" s="116">
        <v>1</v>
      </c>
      <c r="N1202" s="120"/>
    </row>
    <row r="1203" spans="1:14" ht="19.5" customHeight="1" x14ac:dyDescent="0.25">
      <c r="A1203" s="187" t="s">
        <v>639</v>
      </c>
      <c r="B1203" s="187"/>
      <c r="C1203" s="116">
        <v>4</v>
      </c>
      <c r="D1203" s="116">
        <v>4</v>
      </c>
      <c r="E1203" s="116">
        <f>SUM(E1196:E1202)</f>
        <v>4</v>
      </c>
      <c r="F1203" s="116">
        <f>SUM(F1196:F1202)</f>
        <v>0</v>
      </c>
      <c r="G1203" s="116">
        <f>SUM(G1196:G1202)</f>
        <v>4</v>
      </c>
      <c r="H1203" s="116"/>
      <c r="I1203" s="116">
        <v>7</v>
      </c>
      <c r="J1203" s="116">
        <v>7</v>
      </c>
      <c r="K1203" s="116">
        <f>SUM(K1196:K1202)</f>
        <v>7</v>
      </c>
      <c r="L1203" s="116">
        <f>SUM(L1196:L1202)</f>
        <v>0</v>
      </c>
      <c r="M1203" s="116">
        <f>SUM(M1196:M1202)</f>
        <v>7</v>
      </c>
      <c r="N1203" s="120"/>
    </row>
    <row r="1204" spans="1:14" ht="19.5" customHeight="1" x14ac:dyDescent="0.25">
      <c r="A1204" s="198">
        <v>4</v>
      </c>
      <c r="B1204" s="198" t="s">
        <v>2002</v>
      </c>
      <c r="C1204" s="101" t="s">
        <v>2003</v>
      </c>
      <c r="D1204" s="101" t="s">
        <v>2004</v>
      </c>
      <c r="E1204" s="106">
        <v>1</v>
      </c>
      <c r="F1204" s="106"/>
      <c r="G1204" s="106">
        <v>1</v>
      </c>
      <c r="H1204" s="106"/>
      <c r="I1204" s="101" t="s">
        <v>2005</v>
      </c>
      <c r="J1204" s="101" t="s">
        <v>2006</v>
      </c>
      <c r="K1204" s="106">
        <v>1</v>
      </c>
      <c r="L1204" s="106"/>
      <c r="M1204" s="106">
        <v>1</v>
      </c>
      <c r="N1204" s="120"/>
    </row>
    <row r="1205" spans="1:14" ht="19.5" customHeight="1" x14ac:dyDescent="0.25">
      <c r="A1205" s="198"/>
      <c r="B1205" s="198"/>
      <c r="C1205" s="101" t="s">
        <v>2007</v>
      </c>
      <c r="D1205" s="101" t="s">
        <v>2008</v>
      </c>
      <c r="E1205" s="106">
        <v>1</v>
      </c>
      <c r="F1205" s="106"/>
      <c r="G1205" s="106">
        <v>1</v>
      </c>
      <c r="H1205" s="106"/>
      <c r="I1205" s="101" t="s">
        <v>2009</v>
      </c>
      <c r="J1205" s="101" t="s">
        <v>2010</v>
      </c>
      <c r="K1205" s="106">
        <v>1</v>
      </c>
      <c r="L1205" s="106"/>
      <c r="M1205" s="106">
        <v>1</v>
      </c>
      <c r="N1205" s="120"/>
    </row>
    <row r="1206" spans="1:14" ht="19.5" customHeight="1" x14ac:dyDescent="0.25">
      <c r="A1206" s="198"/>
      <c r="B1206" s="198"/>
      <c r="C1206" s="101" t="s">
        <v>2011</v>
      </c>
      <c r="D1206" s="101" t="s">
        <v>2012</v>
      </c>
      <c r="E1206" s="106">
        <v>1</v>
      </c>
      <c r="F1206" s="106"/>
      <c r="G1206" s="106">
        <v>1</v>
      </c>
      <c r="H1206" s="106"/>
      <c r="I1206" s="101" t="s">
        <v>2013</v>
      </c>
      <c r="J1206" s="101" t="s">
        <v>2014</v>
      </c>
      <c r="K1206" s="106">
        <v>1</v>
      </c>
      <c r="L1206" s="106"/>
      <c r="M1206" s="106">
        <v>1</v>
      </c>
      <c r="N1206" s="120"/>
    </row>
    <row r="1207" spans="1:14" ht="19.5" customHeight="1" x14ac:dyDescent="0.25">
      <c r="A1207" s="198"/>
      <c r="B1207" s="198"/>
      <c r="C1207" s="101"/>
      <c r="D1207" s="101"/>
      <c r="E1207" s="106"/>
      <c r="F1207" s="106"/>
      <c r="G1207" s="106"/>
      <c r="H1207" s="106"/>
      <c r="I1207" s="101" t="s">
        <v>2015</v>
      </c>
      <c r="J1207" s="101" t="s">
        <v>2016</v>
      </c>
      <c r="K1207" s="106">
        <v>1</v>
      </c>
      <c r="L1207" s="106"/>
      <c r="M1207" s="106">
        <v>1</v>
      </c>
      <c r="N1207" s="120"/>
    </row>
    <row r="1208" spans="1:14" ht="19.5" customHeight="1" x14ac:dyDescent="0.25">
      <c r="A1208" s="198"/>
      <c r="B1208" s="198"/>
      <c r="C1208" s="101"/>
      <c r="D1208" s="101"/>
      <c r="E1208" s="106"/>
      <c r="F1208" s="106"/>
      <c r="G1208" s="106"/>
      <c r="H1208" s="106"/>
      <c r="I1208" s="101" t="s">
        <v>2017</v>
      </c>
      <c r="J1208" s="101" t="s">
        <v>2018</v>
      </c>
      <c r="K1208" s="116">
        <v>1</v>
      </c>
      <c r="L1208" s="116"/>
      <c r="M1208" s="116">
        <v>1</v>
      </c>
      <c r="N1208" s="120"/>
    </row>
    <row r="1209" spans="1:14" ht="19.5" customHeight="1" x14ac:dyDescent="0.25">
      <c r="A1209" s="187" t="s">
        <v>639</v>
      </c>
      <c r="B1209" s="187"/>
      <c r="C1209" s="116">
        <v>3</v>
      </c>
      <c r="D1209" s="116">
        <v>3</v>
      </c>
      <c r="E1209" s="116">
        <f>SUM(E1204:E1208)</f>
        <v>3</v>
      </c>
      <c r="F1209" s="116">
        <f>SUM(F1204:F1208)</f>
        <v>0</v>
      </c>
      <c r="G1209" s="116">
        <f>SUM(G1204:G1208)</f>
        <v>3</v>
      </c>
      <c r="H1209" s="116"/>
      <c r="I1209" s="116">
        <v>5</v>
      </c>
      <c r="J1209" s="116">
        <v>5</v>
      </c>
      <c r="K1209" s="116">
        <f>SUM(K1204:K1208)</f>
        <v>5</v>
      </c>
      <c r="L1209" s="116">
        <f>SUM(L1204:L1208)</f>
        <v>0</v>
      </c>
      <c r="M1209" s="116">
        <f>SUM(M1204:M1208)</f>
        <v>5</v>
      </c>
      <c r="N1209" s="120"/>
    </row>
    <row r="1210" spans="1:14" ht="19.5" customHeight="1" x14ac:dyDescent="0.25">
      <c r="A1210" s="198">
        <v>5</v>
      </c>
      <c r="B1210" s="198" t="s">
        <v>2019</v>
      </c>
      <c r="C1210" s="117" t="s">
        <v>2020</v>
      </c>
      <c r="D1210" s="117" t="s">
        <v>2021</v>
      </c>
      <c r="E1210" s="106">
        <v>1</v>
      </c>
      <c r="F1210" s="106"/>
      <c r="G1210" s="106">
        <v>1</v>
      </c>
      <c r="H1210" s="106"/>
      <c r="I1210" s="117" t="s">
        <v>2022</v>
      </c>
      <c r="J1210" s="117" t="s">
        <v>2023</v>
      </c>
      <c r="K1210" s="106">
        <v>1</v>
      </c>
      <c r="L1210" s="106"/>
      <c r="M1210" s="106">
        <v>1</v>
      </c>
      <c r="N1210" s="120"/>
    </row>
    <row r="1211" spans="1:14" ht="19.5" customHeight="1" x14ac:dyDescent="0.25">
      <c r="A1211" s="198"/>
      <c r="B1211" s="198"/>
      <c r="C1211" s="117" t="s">
        <v>2024</v>
      </c>
      <c r="D1211" s="117" t="s">
        <v>2025</v>
      </c>
      <c r="E1211" s="106">
        <v>1</v>
      </c>
      <c r="F1211" s="106"/>
      <c r="G1211" s="106">
        <v>1</v>
      </c>
      <c r="H1211" s="106"/>
      <c r="I1211" s="106"/>
      <c r="J1211" s="106"/>
      <c r="K1211" s="106"/>
      <c r="L1211" s="106"/>
      <c r="M1211" s="106"/>
      <c r="N1211" s="120"/>
    </row>
    <row r="1212" spans="1:14" ht="19.5" customHeight="1" x14ac:dyDescent="0.25">
      <c r="A1212" s="198"/>
      <c r="B1212" s="198"/>
      <c r="C1212" s="117" t="s">
        <v>2026</v>
      </c>
      <c r="D1212" s="117" t="s">
        <v>2027</v>
      </c>
      <c r="E1212" s="106">
        <v>1</v>
      </c>
      <c r="F1212" s="106"/>
      <c r="G1212" s="106">
        <v>1</v>
      </c>
      <c r="H1212" s="106"/>
      <c r="I1212" s="106"/>
      <c r="J1212" s="106"/>
      <c r="K1212" s="106"/>
      <c r="L1212" s="106"/>
      <c r="M1212" s="106"/>
      <c r="N1212" s="120"/>
    </row>
    <row r="1213" spans="1:14" ht="19.5" customHeight="1" x14ac:dyDescent="0.25">
      <c r="A1213" s="187" t="s">
        <v>639</v>
      </c>
      <c r="B1213" s="187"/>
      <c r="C1213" s="116">
        <v>3</v>
      </c>
      <c r="D1213" s="116">
        <v>3</v>
      </c>
      <c r="E1213" s="116">
        <f>SUM(E1210:E1212)</f>
        <v>3</v>
      </c>
      <c r="F1213" s="116">
        <f>SUM(F1210:F1212)</f>
        <v>0</v>
      </c>
      <c r="G1213" s="116">
        <f>SUM(G1210:G1212)</f>
        <v>3</v>
      </c>
      <c r="H1213" s="116"/>
      <c r="I1213" s="116">
        <v>1</v>
      </c>
      <c r="J1213" s="116">
        <v>1</v>
      </c>
      <c r="K1213" s="116">
        <f>SUM(K1210:K1212)</f>
        <v>1</v>
      </c>
      <c r="L1213" s="116">
        <f>SUM(L1210:L1212)</f>
        <v>0</v>
      </c>
      <c r="M1213" s="116">
        <f>SUM(M1210:M1212)</f>
        <v>1</v>
      </c>
      <c r="N1213" s="120"/>
    </row>
    <row r="1214" spans="1:14" ht="19.5" customHeight="1" x14ac:dyDescent="0.25">
      <c r="A1214" s="198">
        <v>6</v>
      </c>
      <c r="B1214" s="187" t="s">
        <v>2028</v>
      </c>
      <c r="C1214" s="117" t="s">
        <v>2029</v>
      </c>
      <c r="D1214" s="117" t="s">
        <v>2030</v>
      </c>
      <c r="E1214" s="106">
        <v>1</v>
      </c>
      <c r="F1214" s="106"/>
      <c r="G1214" s="106">
        <v>1</v>
      </c>
      <c r="H1214" s="106"/>
      <c r="I1214" s="117" t="s">
        <v>2031</v>
      </c>
      <c r="J1214" s="117" t="s">
        <v>2032</v>
      </c>
      <c r="K1214" s="116">
        <v>1</v>
      </c>
      <c r="L1214" s="116">
        <v>0</v>
      </c>
      <c r="M1214" s="116">
        <v>1</v>
      </c>
      <c r="N1214" s="120"/>
    </row>
    <row r="1215" spans="1:14" ht="19.5" customHeight="1" x14ac:dyDescent="0.25">
      <c r="A1215" s="198"/>
      <c r="B1215" s="187"/>
      <c r="C1215" s="117" t="s">
        <v>2033</v>
      </c>
      <c r="D1215" s="117" t="s">
        <v>2034</v>
      </c>
      <c r="E1215" s="106">
        <v>1</v>
      </c>
      <c r="F1215" s="106"/>
      <c r="G1215" s="106">
        <v>1</v>
      </c>
      <c r="H1215" s="106"/>
      <c r="I1215" s="106"/>
      <c r="J1215" s="106"/>
      <c r="K1215" s="106"/>
      <c r="L1215" s="106"/>
      <c r="M1215" s="106"/>
      <c r="N1215" s="120"/>
    </row>
    <row r="1216" spans="1:14" ht="19.5" customHeight="1" x14ac:dyDescent="0.25">
      <c r="A1216" s="187" t="s">
        <v>639</v>
      </c>
      <c r="B1216" s="187"/>
      <c r="C1216" s="116">
        <v>2</v>
      </c>
      <c r="D1216" s="116">
        <v>2</v>
      </c>
      <c r="E1216" s="116">
        <f t="shared" ref="E1216:M1216" si="107">SUM(E1214:E1215)</f>
        <v>2</v>
      </c>
      <c r="F1216" s="116">
        <f t="shared" si="107"/>
        <v>0</v>
      </c>
      <c r="G1216" s="116">
        <f t="shared" si="107"/>
        <v>2</v>
      </c>
      <c r="H1216" s="116"/>
      <c r="I1216" s="116">
        <v>1</v>
      </c>
      <c r="J1216" s="116">
        <v>1</v>
      </c>
      <c r="K1216" s="116">
        <f t="shared" si="107"/>
        <v>1</v>
      </c>
      <c r="L1216" s="116">
        <f t="shared" si="107"/>
        <v>0</v>
      </c>
      <c r="M1216" s="116">
        <f t="shared" si="107"/>
        <v>1</v>
      </c>
      <c r="N1216" s="120"/>
    </row>
    <row r="1217" spans="1:14" ht="19.5" customHeight="1" x14ac:dyDescent="0.25">
      <c r="A1217" s="198">
        <v>7</v>
      </c>
      <c r="B1217" s="198" t="s">
        <v>2035</v>
      </c>
      <c r="C1217" s="212" t="s">
        <v>2036</v>
      </c>
      <c r="D1217" s="117" t="s">
        <v>2037</v>
      </c>
      <c r="E1217" s="106">
        <v>1</v>
      </c>
      <c r="F1217" s="106"/>
      <c r="G1217" s="106">
        <v>1</v>
      </c>
      <c r="H1217" s="106"/>
      <c r="I1217" s="117" t="s">
        <v>2038</v>
      </c>
      <c r="J1217" s="106" t="s">
        <v>2039</v>
      </c>
      <c r="K1217" s="106">
        <v>1</v>
      </c>
      <c r="L1217" s="106"/>
      <c r="M1217" s="106">
        <v>1</v>
      </c>
      <c r="N1217" s="106"/>
    </row>
    <row r="1218" spans="1:14" ht="19.5" customHeight="1" x14ac:dyDescent="0.25">
      <c r="A1218" s="198"/>
      <c r="B1218" s="198"/>
      <c r="C1218" s="212"/>
      <c r="D1218" s="117" t="s">
        <v>2040</v>
      </c>
      <c r="E1218" s="106">
        <v>1</v>
      </c>
      <c r="F1218" s="106"/>
      <c r="G1218" s="106">
        <v>1</v>
      </c>
      <c r="H1218" s="106"/>
      <c r="I1218" s="106"/>
      <c r="J1218" s="106"/>
      <c r="K1218" s="106"/>
      <c r="L1218" s="106"/>
      <c r="M1218" s="106"/>
      <c r="N1218" s="120"/>
    </row>
    <row r="1219" spans="1:14" ht="19.5" customHeight="1" x14ac:dyDescent="0.25">
      <c r="A1219" s="198"/>
      <c r="B1219" s="198"/>
      <c r="C1219" s="117" t="s">
        <v>2041</v>
      </c>
      <c r="D1219" s="117" t="s">
        <v>2042</v>
      </c>
      <c r="E1219" s="106">
        <v>1</v>
      </c>
      <c r="F1219" s="106"/>
      <c r="G1219" s="106">
        <v>1</v>
      </c>
      <c r="H1219" s="106"/>
      <c r="I1219" s="106"/>
      <c r="J1219" s="106"/>
      <c r="K1219" s="106"/>
      <c r="L1219" s="106"/>
      <c r="M1219" s="106"/>
      <c r="N1219" s="120"/>
    </row>
    <row r="1220" spans="1:14" ht="19.5" customHeight="1" x14ac:dyDescent="0.25">
      <c r="A1220" s="198"/>
      <c r="B1220" s="198"/>
      <c r="C1220" s="117" t="s">
        <v>2043</v>
      </c>
      <c r="D1220" s="117" t="s">
        <v>2044</v>
      </c>
      <c r="E1220" s="106">
        <v>1</v>
      </c>
      <c r="F1220" s="106"/>
      <c r="G1220" s="106">
        <v>1</v>
      </c>
      <c r="H1220" s="106"/>
      <c r="I1220" s="106"/>
      <c r="J1220" s="106"/>
      <c r="K1220" s="106"/>
      <c r="L1220" s="106"/>
      <c r="M1220" s="106"/>
      <c r="N1220" s="116"/>
    </row>
    <row r="1221" spans="1:14" ht="19.5" customHeight="1" x14ac:dyDescent="0.25">
      <c r="A1221" s="187" t="s">
        <v>639</v>
      </c>
      <c r="B1221" s="187"/>
      <c r="C1221" s="116">
        <v>3</v>
      </c>
      <c r="D1221" s="116">
        <v>4</v>
      </c>
      <c r="E1221" s="116">
        <f t="shared" ref="E1221:M1221" si="108">SUM(E1217:E1220)</f>
        <v>4</v>
      </c>
      <c r="F1221" s="116">
        <f t="shared" si="108"/>
        <v>0</v>
      </c>
      <c r="G1221" s="116">
        <f t="shared" si="108"/>
        <v>4</v>
      </c>
      <c r="H1221" s="116"/>
      <c r="I1221" s="116">
        <v>1</v>
      </c>
      <c r="J1221" s="116">
        <v>1</v>
      </c>
      <c r="K1221" s="116">
        <f t="shared" si="108"/>
        <v>1</v>
      </c>
      <c r="L1221" s="116">
        <f t="shared" si="108"/>
        <v>0</v>
      </c>
      <c r="M1221" s="116">
        <f t="shared" si="108"/>
        <v>1</v>
      </c>
      <c r="N1221" s="106"/>
    </row>
    <row r="1222" spans="1:14" ht="19.5" customHeight="1" x14ac:dyDescent="0.25">
      <c r="A1222" s="198">
        <v>8</v>
      </c>
      <c r="B1222" s="198" t="s">
        <v>2045</v>
      </c>
      <c r="C1222" s="117" t="s">
        <v>589</v>
      </c>
      <c r="D1222" s="117" t="s">
        <v>2046</v>
      </c>
      <c r="E1222" s="106">
        <v>1</v>
      </c>
      <c r="F1222" s="106"/>
      <c r="G1222" s="106">
        <v>1</v>
      </c>
      <c r="H1222" s="106"/>
      <c r="I1222" s="20" t="s">
        <v>2047</v>
      </c>
      <c r="J1222" s="117" t="s">
        <v>2048</v>
      </c>
      <c r="K1222" s="106">
        <v>1</v>
      </c>
      <c r="L1222" s="106"/>
      <c r="M1222" s="106">
        <v>1</v>
      </c>
      <c r="N1222" s="106"/>
    </row>
    <row r="1223" spans="1:14" ht="19.5" customHeight="1" x14ac:dyDescent="0.25">
      <c r="A1223" s="198"/>
      <c r="B1223" s="198"/>
      <c r="C1223" s="117" t="s">
        <v>2049</v>
      </c>
      <c r="D1223" s="117" t="s">
        <v>2050</v>
      </c>
      <c r="E1223" s="106">
        <v>1</v>
      </c>
      <c r="F1223" s="106"/>
      <c r="G1223" s="106">
        <v>1</v>
      </c>
      <c r="H1223" s="106"/>
      <c r="I1223" s="117" t="s">
        <v>2051</v>
      </c>
      <c r="J1223" s="117" t="s">
        <v>2052</v>
      </c>
      <c r="K1223" s="106">
        <v>1</v>
      </c>
      <c r="L1223" s="106"/>
      <c r="M1223" s="106">
        <v>1</v>
      </c>
      <c r="N1223" s="106"/>
    </row>
    <row r="1224" spans="1:14" ht="19.5" customHeight="1" x14ac:dyDescent="0.25">
      <c r="A1224" s="198"/>
      <c r="B1224" s="198"/>
      <c r="C1224" s="117" t="s">
        <v>2053</v>
      </c>
      <c r="D1224" s="117" t="s">
        <v>2054</v>
      </c>
      <c r="E1224" s="106">
        <v>1</v>
      </c>
      <c r="F1224" s="106"/>
      <c r="G1224" s="106">
        <v>1</v>
      </c>
      <c r="H1224" s="106"/>
      <c r="I1224" s="117" t="s">
        <v>2055</v>
      </c>
      <c r="J1224" s="117" t="s">
        <v>2056</v>
      </c>
      <c r="K1224" s="106">
        <v>1</v>
      </c>
      <c r="L1224" s="106"/>
      <c r="M1224" s="106">
        <v>1</v>
      </c>
      <c r="N1224" s="106"/>
    </row>
    <row r="1225" spans="1:14" ht="19.5" customHeight="1" x14ac:dyDescent="0.25">
      <c r="A1225" s="198"/>
      <c r="B1225" s="198"/>
      <c r="C1225" s="117" t="s">
        <v>2057</v>
      </c>
      <c r="D1225" s="117" t="s">
        <v>2058</v>
      </c>
      <c r="E1225" s="106">
        <v>1</v>
      </c>
      <c r="F1225" s="106"/>
      <c r="G1225" s="106">
        <v>1</v>
      </c>
      <c r="H1225" s="106"/>
      <c r="I1225" s="117" t="s">
        <v>2059</v>
      </c>
      <c r="J1225" s="117" t="s">
        <v>2060</v>
      </c>
      <c r="K1225" s="106">
        <v>1</v>
      </c>
      <c r="L1225" s="106"/>
      <c r="M1225" s="106">
        <v>1</v>
      </c>
      <c r="N1225" s="106"/>
    </row>
    <row r="1226" spans="1:14" ht="19.5" customHeight="1" x14ac:dyDescent="0.25">
      <c r="A1226" s="198"/>
      <c r="B1226" s="198"/>
      <c r="C1226" s="117" t="s">
        <v>634</v>
      </c>
      <c r="D1226" s="117" t="s">
        <v>2061</v>
      </c>
      <c r="E1226" s="106">
        <v>1</v>
      </c>
      <c r="F1226" s="106"/>
      <c r="G1226" s="106">
        <v>1</v>
      </c>
      <c r="H1226" s="106"/>
      <c r="I1226" s="117" t="s">
        <v>2062</v>
      </c>
      <c r="J1226" s="117" t="s">
        <v>2063</v>
      </c>
      <c r="K1226" s="106">
        <v>1</v>
      </c>
      <c r="L1226" s="106"/>
      <c r="M1226" s="106">
        <v>1</v>
      </c>
      <c r="N1226" s="106"/>
    </row>
    <row r="1227" spans="1:14" ht="19.5" customHeight="1" x14ac:dyDescent="0.25">
      <c r="A1227" s="198"/>
      <c r="B1227" s="198"/>
      <c r="C1227" s="117" t="s">
        <v>687</v>
      </c>
      <c r="D1227" s="117" t="s">
        <v>2064</v>
      </c>
      <c r="E1227" s="106">
        <v>1</v>
      </c>
      <c r="F1227" s="106"/>
      <c r="G1227" s="106">
        <v>1</v>
      </c>
      <c r="H1227" s="106"/>
      <c r="I1227" s="117" t="s">
        <v>2065</v>
      </c>
      <c r="J1227" s="117" t="s">
        <v>2066</v>
      </c>
      <c r="K1227" s="106">
        <v>1</v>
      </c>
      <c r="L1227" s="106"/>
      <c r="M1227" s="106">
        <v>1</v>
      </c>
      <c r="N1227" s="106"/>
    </row>
    <row r="1228" spans="1:14" ht="19.5" customHeight="1" x14ac:dyDescent="0.25">
      <c r="A1228" s="198"/>
      <c r="B1228" s="198"/>
      <c r="C1228" s="117" t="s">
        <v>2067</v>
      </c>
      <c r="D1228" s="117" t="s">
        <v>2068</v>
      </c>
      <c r="E1228" s="106">
        <v>1</v>
      </c>
      <c r="F1228" s="106"/>
      <c r="G1228" s="106">
        <v>1</v>
      </c>
      <c r="H1228" s="106"/>
      <c r="I1228" s="106"/>
      <c r="J1228" s="106"/>
      <c r="K1228" s="106"/>
      <c r="L1228" s="106"/>
      <c r="M1228" s="106"/>
      <c r="N1228" s="106"/>
    </row>
    <row r="1229" spans="1:14" ht="19.5" customHeight="1" x14ac:dyDescent="0.25">
      <c r="A1229" s="187" t="s">
        <v>639</v>
      </c>
      <c r="B1229" s="187"/>
      <c r="C1229" s="116">
        <v>7</v>
      </c>
      <c r="D1229" s="116">
        <v>7</v>
      </c>
      <c r="E1229" s="116">
        <f>SUM(E1222:E1228)</f>
        <v>7</v>
      </c>
      <c r="F1229" s="116">
        <f>SUM(F1222:F1228)</f>
        <v>0</v>
      </c>
      <c r="G1229" s="116">
        <f>SUM(G1222:G1228)</f>
        <v>7</v>
      </c>
      <c r="H1229" s="116"/>
      <c r="I1229" s="116">
        <v>6</v>
      </c>
      <c r="J1229" s="116">
        <v>6</v>
      </c>
      <c r="K1229" s="116">
        <f>SUM(K1222:K1228)</f>
        <v>6</v>
      </c>
      <c r="L1229" s="116">
        <f>SUM(L1222:L1228)</f>
        <v>0</v>
      </c>
      <c r="M1229" s="116">
        <f>SUM(M1222:M1228)</f>
        <v>6</v>
      </c>
      <c r="N1229" s="106"/>
    </row>
    <row r="1230" spans="1:14" ht="19.5" customHeight="1" x14ac:dyDescent="0.25">
      <c r="A1230" s="198">
        <v>9</v>
      </c>
      <c r="B1230" s="198" t="s">
        <v>1943</v>
      </c>
      <c r="C1230" s="117" t="s">
        <v>2069</v>
      </c>
      <c r="D1230" s="117" t="s">
        <v>2070</v>
      </c>
      <c r="E1230" s="106">
        <v>1</v>
      </c>
      <c r="F1230" s="106"/>
      <c r="G1230" s="106">
        <v>1</v>
      </c>
      <c r="H1230" s="106"/>
      <c r="I1230" s="106"/>
      <c r="J1230" s="106"/>
      <c r="K1230" s="106"/>
      <c r="L1230" s="106"/>
      <c r="M1230" s="106"/>
      <c r="N1230" s="106"/>
    </row>
    <row r="1231" spans="1:14" ht="19.5" customHeight="1" x14ac:dyDescent="0.25">
      <c r="A1231" s="198"/>
      <c r="B1231" s="198"/>
      <c r="C1231" s="117" t="s">
        <v>2071</v>
      </c>
      <c r="D1231" s="117" t="s">
        <v>2072</v>
      </c>
      <c r="E1231" s="106">
        <v>1</v>
      </c>
      <c r="F1231" s="106"/>
      <c r="G1231" s="106">
        <v>1</v>
      </c>
      <c r="H1231" s="106"/>
      <c r="I1231" s="106"/>
      <c r="J1231" s="106"/>
      <c r="K1231" s="106"/>
      <c r="L1231" s="106"/>
      <c r="M1231" s="106"/>
      <c r="N1231" s="106"/>
    </row>
    <row r="1232" spans="1:14" ht="19.5" customHeight="1" x14ac:dyDescent="0.25">
      <c r="A1232" s="187" t="s">
        <v>639</v>
      </c>
      <c r="B1232" s="187"/>
      <c r="C1232" s="116">
        <v>2</v>
      </c>
      <c r="D1232" s="116">
        <v>2</v>
      </c>
      <c r="E1232" s="116">
        <f>SUM(E1230:E1231)</f>
        <v>2</v>
      </c>
      <c r="F1232" s="116">
        <f>SUM(F1230:F1231)</f>
        <v>0</v>
      </c>
      <c r="G1232" s="116">
        <f>SUM(G1230:G1231)</f>
        <v>2</v>
      </c>
      <c r="H1232" s="116"/>
      <c r="I1232" s="116">
        <v>0</v>
      </c>
      <c r="J1232" s="116">
        <v>0</v>
      </c>
      <c r="K1232" s="116">
        <f>SUM(K1230:K1231)</f>
        <v>0</v>
      </c>
      <c r="L1232" s="116">
        <f>SUM(L1230:L1231)</f>
        <v>0</v>
      </c>
      <c r="M1232" s="116">
        <f>SUM(M1230:M1231)</f>
        <v>0</v>
      </c>
      <c r="N1232" s="106"/>
    </row>
    <row r="1233" spans="1:14" ht="19.5" customHeight="1" x14ac:dyDescent="0.25">
      <c r="A1233" s="198">
        <v>10</v>
      </c>
      <c r="B1233" s="198" t="s">
        <v>2073</v>
      </c>
      <c r="C1233" s="117" t="s">
        <v>2074</v>
      </c>
      <c r="D1233" s="117" t="s">
        <v>2075</v>
      </c>
      <c r="E1233" s="106">
        <v>1</v>
      </c>
      <c r="F1233" s="106"/>
      <c r="G1233" s="106">
        <v>1</v>
      </c>
      <c r="H1233" s="106"/>
      <c r="I1233" s="117" t="s">
        <v>2076</v>
      </c>
      <c r="J1233" s="117" t="s">
        <v>2077</v>
      </c>
      <c r="K1233" s="106">
        <v>1</v>
      </c>
      <c r="L1233" s="106"/>
      <c r="M1233" s="106">
        <v>1</v>
      </c>
      <c r="N1233" s="106"/>
    </row>
    <row r="1234" spans="1:14" ht="19.5" customHeight="1" x14ac:dyDescent="0.25">
      <c r="A1234" s="198"/>
      <c r="B1234" s="198"/>
      <c r="C1234" s="117" t="s">
        <v>2078</v>
      </c>
      <c r="D1234" s="117" t="s">
        <v>2079</v>
      </c>
      <c r="E1234" s="106">
        <v>1</v>
      </c>
      <c r="F1234" s="106"/>
      <c r="G1234" s="106">
        <v>1</v>
      </c>
      <c r="H1234" s="106"/>
      <c r="I1234" s="117" t="s">
        <v>2062</v>
      </c>
      <c r="J1234" s="117" t="s">
        <v>2080</v>
      </c>
      <c r="K1234" s="106">
        <v>1</v>
      </c>
      <c r="L1234" s="106"/>
      <c r="M1234" s="106">
        <v>1</v>
      </c>
      <c r="N1234" s="106"/>
    </row>
    <row r="1235" spans="1:14" ht="19.5" customHeight="1" x14ac:dyDescent="0.25">
      <c r="A1235" s="198"/>
      <c r="B1235" s="198"/>
      <c r="C1235" s="117" t="s">
        <v>2081</v>
      </c>
      <c r="D1235" s="117" t="s">
        <v>2082</v>
      </c>
      <c r="E1235" s="106">
        <v>1</v>
      </c>
      <c r="F1235" s="106"/>
      <c r="G1235" s="106">
        <v>1</v>
      </c>
      <c r="H1235" s="106"/>
      <c r="I1235" s="117" t="s">
        <v>2083</v>
      </c>
      <c r="J1235" s="117" t="s">
        <v>2084</v>
      </c>
      <c r="K1235" s="106">
        <v>1</v>
      </c>
      <c r="L1235" s="106"/>
      <c r="M1235" s="106">
        <v>1</v>
      </c>
      <c r="N1235" s="106"/>
    </row>
    <row r="1236" spans="1:14" ht="19.5" customHeight="1" x14ac:dyDescent="0.25">
      <c r="A1236" s="198"/>
      <c r="B1236" s="198"/>
      <c r="C1236" s="117" t="s">
        <v>2085</v>
      </c>
      <c r="D1236" s="117" t="s">
        <v>2086</v>
      </c>
      <c r="E1236" s="106">
        <v>1</v>
      </c>
      <c r="F1236" s="106"/>
      <c r="G1236" s="106">
        <v>1</v>
      </c>
      <c r="H1236" s="106"/>
      <c r="I1236" s="106"/>
      <c r="J1236" s="106"/>
      <c r="K1236" s="106"/>
      <c r="L1236" s="106"/>
      <c r="M1236" s="106"/>
      <c r="N1236" s="106"/>
    </row>
    <row r="1237" spans="1:14" ht="19.5" customHeight="1" x14ac:dyDescent="0.25">
      <c r="A1237" s="198"/>
      <c r="B1237" s="198"/>
      <c r="C1237" s="117" t="s">
        <v>2087</v>
      </c>
      <c r="D1237" s="117" t="s">
        <v>2088</v>
      </c>
      <c r="E1237" s="106">
        <v>1</v>
      </c>
      <c r="F1237" s="106"/>
      <c r="G1237" s="106">
        <v>1</v>
      </c>
      <c r="H1237" s="106"/>
      <c r="I1237" s="106"/>
      <c r="J1237" s="106"/>
      <c r="K1237" s="106"/>
      <c r="L1237" s="106"/>
      <c r="M1237" s="106"/>
      <c r="N1237" s="106"/>
    </row>
    <row r="1238" spans="1:14" ht="19.5" customHeight="1" x14ac:dyDescent="0.25">
      <c r="A1238" s="198"/>
      <c r="B1238" s="198"/>
      <c r="C1238" s="117" t="s">
        <v>2089</v>
      </c>
      <c r="D1238" s="117" t="s">
        <v>2090</v>
      </c>
      <c r="E1238" s="106">
        <v>1</v>
      </c>
      <c r="F1238" s="106"/>
      <c r="G1238" s="106">
        <v>1</v>
      </c>
      <c r="H1238" s="106"/>
      <c r="I1238" s="106"/>
      <c r="J1238" s="106"/>
      <c r="K1238" s="106"/>
      <c r="L1238" s="106"/>
      <c r="M1238" s="106"/>
      <c r="N1238" s="106"/>
    </row>
    <row r="1239" spans="1:14" ht="19.5" customHeight="1" x14ac:dyDescent="0.25">
      <c r="A1239" s="198"/>
      <c r="B1239" s="198"/>
      <c r="C1239" s="117" t="s">
        <v>2091</v>
      </c>
      <c r="D1239" s="117" t="s">
        <v>2092</v>
      </c>
      <c r="E1239" s="106">
        <v>1</v>
      </c>
      <c r="F1239" s="106"/>
      <c r="G1239" s="106">
        <v>1</v>
      </c>
      <c r="H1239" s="106"/>
      <c r="I1239" s="106"/>
      <c r="J1239" s="106"/>
      <c r="K1239" s="106"/>
      <c r="L1239" s="106"/>
      <c r="M1239" s="106"/>
      <c r="N1239" s="106"/>
    </row>
    <row r="1240" spans="1:14" ht="19.5" customHeight="1" x14ac:dyDescent="0.25">
      <c r="A1240" s="198"/>
      <c r="B1240" s="198"/>
      <c r="C1240" s="117" t="s">
        <v>2074</v>
      </c>
      <c r="D1240" s="117" t="s">
        <v>2093</v>
      </c>
      <c r="E1240" s="106">
        <v>1</v>
      </c>
      <c r="F1240" s="106"/>
      <c r="G1240" s="106">
        <v>1</v>
      </c>
      <c r="H1240" s="106"/>
      <c r="I1240" s="106"/>
      <c r="J1240" s="106"/>
      <c r="K1240" s="106"/>
      <c r="L1240" s="106"/>
      <c r="M1240" s="106"/>
      <c r="N1240" s="106"/>
    </row>
    <row r="1241" spans="1:14" ht="19.5" customHeight="1" x14ac:dyDescent="0.25">
      <c r="A1241" s="187" t="s">
        <v>639</v>
      </c>
      <c r="B1241" s="187"/>
      <c r="C1241" s="116">
        <v>8</v>
      </c>
      <c r="D1241" s="116">
        <v>8</v>
      </c>
      <c r="E1241" s="116">
        <v>8</v>
      </c>
      <c r="F1241" s="116"/>
      <c r="G1241" s="116">
        <v>8</v>
      </c>
      <c r="H1241" s="116"/>
      <c r="I1241" s="116">
        <v>3</v>
      </c>
      <c r="J1241" s="116">
        <v>3</v>
      </c>
      <c r="K1241" s="116">
        <v>3</v>
      </c>
      <c r="L1241" s="116">
        <v>0</v>
      </c>
      <c r="M1241" s="116">
        <v>3</v>
      </c>
      <c r="N1241" s="106"/>
    </row>
    <row r="1242" spans="1:14" ht="19.5" customHeight="1" x14ac:dyDescent="0.25">
      <c r="A1242" s="187">
        <v>11</v>
      </c>
      <c r="B1242" s="187" t="s">
        <v>1916</v>
      </c>
      <c r="C1242" s="117" t="s">
        <v>2094</v>
      </c>
      <c r="D1242" s="117" t="s">
        <v>2095</v>
      </c>
      <c r="E1242" s="116">
        <v>1</v>
      </c>
      <c r="F1242" s="116"/>
      <c r="G1242" s="116">
        <v>1</v>
      </c>
      <c r="H1242" s="116"/>
      <c r="I1242" s="117" t="s">
        <v>2096</v>
      </c>
      <c r="J1242" s="117" t="s">
        <v>2097</v>
      </c>
      <c r="K1242" s="116">
        <v>1</v>
      </c>
      <c r="L1242" s="116"/>
      <c r="M1242" s="116">
        <v>1</v>
      </c>
      <c r="N1242" s="106"/>
    </row>
    <row r="1243" spans="1:14" ht="19.5" customHeight="1" x14ac:dyDescent="0.25">
      <c r="A1243" s="187"/>
      <c r="B1243" s="187"/>
      <c r="C1243" s="117" t="s">
        <v>2098</v>
      </c>
      <c r="D1243" s="117" t="s">
        <v>2099</v>
      </c>
      <c r="E1243" s="116">
        <v>1</v>
      </c>
      <c r="F1243" s="116"/>
      <c r="G1243" s="116">
        <v>1</v>
      </c>
      <c r="H1243" s="116"/>
      <c r="I1243" s="117" t="s">
        <v>2100</v>
      </c>
      <c r="J1243" s="117" t="s">
        <v>2101</v>
      </c>
      <c r="K1243" s="116">
        <v>1</v>
      </c>
      <c r="L1243" s="116"/>
      <c r="M1243" s="116">
        <v>1</v>
      </c>
      <c r="N1243" s="106"/>
    </row>
    <row r="1244" spans="1:14" ht="19.5" customHeight="1" x14ac:dyDescent="0.25">
      <c r="A1244" s="187"/>
      <c r="B1244" s="187"/>
      <c r="C1244" s="117"/>
      <c r="D1244" s="117"/>
      <c r="E1244" s="116"/>
      <c r="F1244" s="116"/>
      <c r="G1244" s="116"/>
      <c r="H1244" s="116"/>
      <c r="I1244" s="117" t="s">
        <v>2102</v>
      </c>
      <c r="J1244" s="117" t="s">
        <v>2103</v>
      </c>
      <c r="K1244" s="116">
        <v>1</v>
      </c>
      <c r="L1244" s="116"/>
      <c r="M1244" s="116">
        <v>1</v>
      </c>
      <c r="N1244" s="106"/>
    </row>
    <row r="1245" spans="1:14" ht="19.5" customHeight="1" x14ac:dyDescent="0.25">
      <c r="A1245" s="187" t="s">
        <v>639</v>
      </c>
      <c r="B1245" s="187"/>
      <c r="C1245" s="116">
        <v>2</v>
      </c>
      <c r="D1245" s="116">
        <v>2</v>
      </c>
      <c r="E1245" s="116">
        <v>2</v>
      </c>
      <c r="F1245" s="116"/>
      <c r="G1245" s="116">
        <v>2</v>
      </c>
      <c r="H1245" s="116"/>
      <c r="I1245" s="116">
        <v>3</v>
      </c>
      <c r="J1245" s="116">
        <v>3</v>
      </c>
      <c r="K1245" s="116">
        <v>3</v>
      </c>
      <c r="L1245" s="116"/>
      <c r="M1245" s="116">
        <v>3</v>
      </c>
      <c r="N1245" s="106"/>
    </row>
    <row r="1246" spans="1:14" ht="29.25" customHeight="1" x14ac:dyDescent="0.25">
      <c r="A1246" s="187">
        <v>12</v>
      </c>
      <c r="B1246" s="187" t="s">
        <v>2104</v>
      </c>
      <c r="C1246" s="117" t="s">
        <v>2105</v>
      </c>
      <c r="D1246" s="117" t="s">
        <v>2106</v>
      </c>
      <c r="E1246" s="116">
        <v>1</v>
      </c>
      <c r="F1246" s="116"/>
      <c r="G1246" s="116">
        <v>1</v>
      </c>
      <c r="H1246" s="116"/>
      <c r="I1246" s="117" t="s">
        <v>2107</v>
      </c>
      <c r="J1246" s="117" t="s">
        <v>2108</v>
      </c>
      <c r="K1246" s="116">
        <v>1</v>
      </c>
      <c r="L1246" s="116"/>
      <c r="M1246" s="116">
        <v>1</v>
      </c>
      <c r="N1246" s="106"/>
    </row>
    <row r="1247" spans="1:14" ht="19.5" customHeight="1" x14ac:dyDescent="0.25">
      <c r="A1247" s="187"/>
      <c r="B1247" s="187"/>
      <c r="C1247" s="117" t="s">
        <v>2109</v>
      </c>
      <c r="D1247" s="117" t="s">
        <v>2110</v>
      </c>
      <c r="E1247" s="116">
        <v>1</v>
      </c>
      <c r="F1247" s="116"/>
      <c r="G1247" s="116">
        <v>1</v>
      </c>
      <c r="H1247" s="116"/>
      <c r="I1247" s="117" t="s">
        <v>2111</v>
      </c>
      <c r="J1247" s="117" t="s">
        <v>2112</v>
      </c>
      <c r="K1247" s="116">
        <v>1</v>
      </c>
      <c r="L1247" s="116"/>
      <c r="M1247" s="116">
        <v>1</v>
      </c>
      <c r="N1247" s="106"/>
    </row>
    <row r="1248" spans="1:14" ht="19.5" customHeight="1" x14ac:dyDescent="0.25">
      <c r="A1248" s="187"/>
      <c r="B1248" s="187"/>
      <c r="C1248" s="117" t="s">
        <v>2113</v>
      </c>
      <c r="D1248" s="117" t="s">
        <v>2114</v>
      </c>
      <c r="E1248" s="116">
        <v>1</v>
      </c>
      <c r="F1248" s="116"/>
      <c r="G1248" s="116">
        <v>1</v>
      </c>
      <c r="H1248" s="116"/>
      <c r="I1248" s="117" t="s">
        <v>2115</v>
      </c>
      <c r="J1248" s="117" t="s">
        <v>2116</v>
      </c>
      <c r="K1248" s="116">
        <v>1</v>
      </c>
      <c r="L1248" s="116"/>
      <c r="M1248" s="116">
        <v>1</v>
      </c>
      <c r="N1248" s="106"/>
    </row>
    <row r="1249" spans="1:14" ht="19.5" customHeight="1" x14ac:dyDescent="0.25">
      <c r="A1249" s="187"/>
      <c r="B1249" s="187"/>
      <c r="C1249" s="117"/>
      <c r="D1249" s="117"/>
      <c r="E1249" s="116"/>
      <c r="F1249" s="116"/>
      <c r="G1249" s="116"/>
      <c r="H1249" s="116"/>
      <c r="I1249" s="117" t="s">
        <v>2117</v>
      </c>
      <c r="J1249" s="117" t="s">
        <v>2118</v>
      </c>
      <c r="K1249" s="116">
        <v>1</v>
      </c>
      <c r="L1249" s="116"/>
      <c r="M1249" s="116">
        <v>1</v>
      </c>
      <c r="N1249" s="106"/>
    </row>
    <row r="1250" spans="1:14" ht="19.5" customHeight="1" x14ac:dyDescent="0.25">
      <c r="A1250" s="187" t="s">
        <v>639</v>
      </c>
      <c r="B1250" s="187"/>
      <c r="C1250" s="116">
        <v>3</v>
      </c>
      <c r="D1250" s="116">
        <v>3</v>
      </c>
      <c r="E1250" s="116">
        <v>3</v>
      </c>
      <c r="F1250" s="116"/>
      <c r="G1250" s="116">
        <v>3</v>
      </c>
      <c r="H1250" s="116"/>
      <c r="I1250" s="116">
        <v>4</v>
      </c>
      <c r="J1250" s="116">
        <v>4</v>
      </c>
      <c r="K1250" s="116">
        <v>4</v>
      </c>
      <c r="L1250" s="116"/>
      <c r="M1250" s="116">
        <v>4</v>
      </c>
      <c r="N1250" s="106"/>
    </row>
    <row r="1251" spans="1:14" ht="19.5" customHeight="1" x14ac:dyDescent="0.25">
      <c r="A1251" s="187">
        <v>13</v>
      </c>
      <c r="B1251" s="187" t="s">
        <v>771</v>
      </c>
      <c r="C1251" s="117" t="s">
        <v>2119</v>
      </c>
      <c r="D1251" s="117" t="s">
        <v>2120</v>
      </c>
      <c r="E1251" s="116">
        <v>1</v>
      </c>
      <c r="F1251" s="116"/>
      <c r="G1251" s="116">
        <v>1</v>
      </c>
      <c r="H1251" s="116"/>
      <c r="I1251" s="117" t="s">
        <v>2121</v>
      </c>
      <c r="J1251" s="117" t="s">
        <v>2122</v>
      </c>
      <c r="K1251" s="116">
        <v>1</v>
      </c>
      <c r="L1251" s="116">
        <v>0</v>
      </c>
      <c r="M1251" s="116">
        <v>1</v>
      </c>
      <c r="N1251" s="106"/>
    </row>
    <row r="1252" spans="1:14" ht="19.5" customHeight="1" x14ac:dyDescent="0.25">
      <c r="A1252" s="187"/>
      <c r="B1252" s="187"/>
      <c r="C1252" s="117" t="s">
        <v>2123</v>
      </c>
      <c r="D1252" s="117" t="s">
        <v>2124</v>
      </c>
      <c r="E1252" s="116">
        <v>1</v>
      </c>
      <c r="F1252" s="116"/>
      <c r="G1252" s="116">
        <v>1</v>
      </c>
      <c r="H1252" s="116"/>
      <c r="I1252" s="117" t="s">
        <v>2125</v>
      </c>
      <c r="J1252" s="117" t="s">
        <v>2126</v>
      </c>
      <c r="K1252" s="116">
        <v>1</v>
      </c>
      <c r="L1252" s="116"/>
      <c r="M1252" s="116">
        <v>1</v>
      </c>
      <c r="N1252" s="106"/>
    </row>
    <row r="1253" spans="1:14" ht="19.5" customHeight="1" x14ac:dyDescent="0.25">
      <c r="A1253" s="187"/>
      <c r="B1253" s="187"/>
      <c r="C1253" s="117" t="s">
        <v>2127</v>
      </c>
      <c r="D1253" s="117" t="s">
        <v>2128</v>
      </c>
      <c r="E1253" s="116">
        <v>1</v>
      </c>
      <c r="F1253" s="116"/>
      <c r="G1253" s="116">
        <v>1</v>
      </c>
      <c r="H1253" s="116"/>
      <c r="I1253" s="117"/>
      <c r="J1253" s="117"/>
      <c r="K1253" s="116"/>
      <c r="L1253" s="116"/>
      <c r="M1253" s="116"/>
      <c r="N1253" s="106"/>
    </row>
    <row r="1254" spans="1:14" ht="19.5" customHeight="1" x14ac:dyDescent="0.25">
      <c r="A1254" s="187" t="s">
        <v>639</v>
      </c>
      <c r="B1254" s="187"/>
      <c r="C1254" s="116">
        <v>3</v>
      </c>
      <c r="D1254" s="116">
        <v>3</v>
      </c>
      <c r="E1254" s="116">
        <v>3</v>
      </c>
      <c r="F1254" s="116"/>
      <c r="G1254" s="116">
        <v>3</v>
      </c>
      <c r="H1254" s="116"/>
      <c r="I1254" s="116">
        <v>2</v>
      </c>
      <c r="J1254" s="116">
        <v>2</v>
      </c>
      <c r="K1254" s="116">
        <v>2</v>
      </c>
      <c r="L1254" s="116">
        <v>0</v>
      </c>
      <c r="M1254" s="116">
        <v>2</v>
      </c>
      <c r="N1254" s="106"/>
    </row>
    <row r="1255" spans="1:14" ht="19.5" customHeight="1" x14ac:dyDescent="0.25">
      <c r="A1255" s="187">
        <v>14</v>
      </c>
      <c r="B1255" s="187" t="s">
        <v>2129</v>
      </c>
      <c r="C1255" s="117" t="s">
        <v>2130</v>
      </c>
      <c r="D1255" s="117" t="s">
        <v>2131</v>
      </c>
      <c r="E1255" s="116">
        <v>1</v>
      </c>
      <c r="F1255" s="116"/>
      <c r="G1255" s="116">
        <v>1</v>
      </c>
      <c r="H1255" s="116"/>
      <c r="I1255" s="117" t="s">
        <v>2132</v>
      </c>
      <c r="J1255" s="117" t="s">
        <v>2133</v>
      </c>
      <c r="K1255" s="116">
        <v>1</v>
      </c>
      <c r="L1255" s="116"/>
      <c r="M1255" s="116">
        <v>1</v>
      </c>
      <c r="N1255" s="106"/>
    </row>
    <row r="1256" spans="1:14" ht="19.5" customHeight="1" x14ac:dyDescent="0.25">
      <c r="A1256" s="187"/>
      <c r="B1256" s="187"/>
      <c r="C1256" s="20" t="s">
        <v>2020</v>
      </c>
      <c r="D1256" s="117" t="s">
        <v>2134</v>
      </c>
      <c r="E1256" s="116">
        <v>1</v>
      </c>
      <c r="F1256" s="116"/>
      <c r="G1256" s="116">
        <v>1</v>
      </c>
      <c r="H1256" s="116"/>
      <c r="I1256" s="117" t="s">
        <v>2135</v>
      </c>
      <c r="J1256" s="117" t="s">
        <v>2136</v>
      </c>
      <c r="K1256" s="116">
        <v>1</v>
      </c>
      <c r="L1256" s="116"/>
      <c r="M1256" s="116">
        <v>1</v>
      </c>
      <c r="N1256" s="106"/>
    </row>
    <row r="1257" spans="1:14" ht="19.5" customHeight="1" x14ac:dyDescent="0.25">
      <c r="A1257" s="187"/>
      <c r="B1257" s="187"/>
      <c r="C1257" s="117" t="s">
        <v>2137</v>
      </c>
      <c r="D1257" s="117" t="s">
        <v>2138</v>
      </c>
      <c r="E1257" s="116">
        <v>1</v>
      </c>
      <c r="F1257" s="116"/>
      <c r="G1257" s="116">
        <v>1</v>
      </c>
      <c r="H1257" s="116"/>
      <c r="I1257" s="117" t="s">
        <v>2139</v>
      </c>
      <c r="J1257" s="117" t="s">
        <v>2140</v>
      </c>
      <c r="K1257" s="116">
        <v>1</v>
      </c>
      <c r="L1257" s="116">
        <v>0</v>
      </c>
      <c r="M1257" s="116">
        <v>1</v>
      </c>
      <c r="N1257" s="106"/>
    </row>
    <row r="1258" spans="1:14" ht="19.5" customHeight="1" x14ac:dyDescent="0.25">
      <c r="A1258" s="187"/>
      <c r="B1258" s="187"/>
      <c r="C1258" s="117" t="s">
        <v>2141</v>
      </c>
      <c r="D1258" s="117" t="s">
        <v>2142</v>
      </c>
      <c r="E1258" s="116">
        <v>1</v>
      </c>
      <c r="F1258" s="116"/>
      <c r="G1258" s="116">
        <v>1</v>
      </c>
      <c r="H1258" s="116"/>
      <c r="I1258" s="116"/>
      <c r="J1258" s="116"/>
      <c r="K1258" s="116"/>
      <c r="L1258" s="116"/>
      <c r="M1258" s="116"/>
      <c r="N1258" s="106"/>
    </row>
    <row r="1259" spans="1:14" ht="19.5" customHeight="1" x14ac:dyDescent="0.25">
      <c r="A1259" s="187"/>
      <c r="B1259" s="187"/>
      <c r="C1259" s="212" t="s">
        <v>2143</v>
      </c>
      <c r="D1259" s="117" t="s">
        <v>2144</v>
      </c>
      <c r="E1259" s="116">
        <v>1</v>
      </c>
      <c r="F1259" s="116"/>
      <c r="G1259" s="116">
        <v>1</v>
      </c>
      <c r="H1259" s="116"/>
      <c r="I1259" s="116"/>
      <c r="J1259" s="116"/>
      <c r="K1259" s="116"/>
      <c r="L1259" s="116"/>
      <c r="M1259" s="116"/>
      <c r="N1259" s="106"/>
    </row>
    <row r="1260" spans="1:14" ht="19.5" customHeight="1" x14ac:dyDescent="0.25">
      <c r="A1260" s="187"/>
      <c r="B1260" s="187"/>
      <c r="C1260" s="212"/>
      <c r="D1260" s="117" t="s">
        <v>2145</v>
      </c>
      <c r="E1260" s="116">
        <v>1</v>
      </c>
      <c r="F1260" s="116"/>
      <c r="G1260" s="116">
        <v>1</v>
      </c>
      <c r="H1260" s="116"/>
      <c r="I1260" s="116"/>
      <c r="J1260" s="116"/>
      <c r="K1260" s="116"/>
      <c r="L1260" s="116"/>
      <c r="M1260" s="116"/>
      <c r="N1260" s="106"/>
    </row>
    <row r="1261" spans="1:14" ht="19.5" customHeight="1" x14ac:dyDescent="0.25">
      <c r="A1261" s="187"/>
      <c r="B1261" s="187"/>
      <c r="C1261" s="117" t="s">
        <v>2146</v>
      </c>
      <c r="D1261" s="117" t="s">
        <v>2147</v>
      </c>
      <c r="E1261" s="116">
        <v>1</v>
      </c>
      <c r="F1261" s="116"/>
      <c r="G1261" s="116">
        <v>1</v>
      </c>
      <c r="H1261" s="116"/>
      <c r="I1261" s="116"/>
      <c r="J1261" s="116"/>
      <c r="K1261" s="116"/>
      <c r="L1261" s="116"/>
      <c r="M1261" s="116"/>
      <c r="N1261" s="106"/>
    </row>
    <row r="1262" spans="1:14" ht="19.5" customHeight="1" x14ac:dyDescent="0.25">
      <c r="A1262" s="187"/>
      <c r="B1262" s="187"/>
      <c r="C1262" s="117" t="s">
        <v>2148</v>
      </c>
      <c r="D1262" s="117" t="s">
        <v>2149</v>
      </c>
      <c r="E1262" s="116">
        <v>1</v>
      </c>
      <c r="F1262" s="116"/>
      <c r="G1262" s="116">
        <v>1</v>
      </c>
      <c r="H1262" s="116"/>
      <c r="I1262" s="116"/>
      <c r="J1262" s="116"/>
      <c r="K1262" s="116"/>
      <c r="L1262" s="116"/>
      <c r="M1262" s="116"/>
      <c r="N1262" s="106"/>
    </row>
    <row r="1263" spans="1:14" ht="19.5" customHeight="1" x14ac:dyDescent="0.25">
      <c r="A1263" s="187"/>
      <c r="B1263" s="187"/>
      <c r="C1263" s="212" t="s">
        <v>2150</v>
      </c>
      <c r="D1263" s="117" t="s">
        <v>2151</v>
      </c>
      <c r="E1263" s="116">
        <v>1</v>
      </c>
      <c r="F1263" s="116"/>
      <c r="G1263" s="116">
        <v>1</v>
      </c>
      <c r="H1263" s="116"/>
      <c r="I1263" s="116"/>
      <c r="J1263" s="116"/>
      <c r="K1263" s="116"/>
      <c r="L1263" s="116"/>
      <c r="M1263" s="116"/>
      <c r="N1263" s="106"/>
    </row>
    <row r="1264" spans="1:14" ht="19.5" customHeight="1" x14ac:dyDescent="0.25">
      <c r="A1264" s="187"/>
      <c r="B1264" s="187"/>
      <c r="C1264" s="212"/>
      <c r="D1264" s="117" t="s">
        <v>2152</v>
      </c>
      <c r="E1264" s="116">
        <v>1</v>
      </c>
      <c r="F1264" s="116"/>
      <c r="G1264" s="116">
        <v>1</v>
      </c>
      <c r="H1264" s="116"/>
      <c r="I1264" s="116"/>
      <c r="J1264" s="116"/>
      <c r="K1264" s="116"/>
      <c r="L1264" s="116"/>
      <c r="M1264" s="116"/>
      <c r="N1264" s="106"/>
    </row>
    <row r="1265" spans="1:14" ht="19.5" customHeight="1" x14ac:dyDescent="0.25">
      <c r="A1265" s="187" t="s">
        <v>639</v>
      </c>
      <c r="B1265" s="187"/>
      <c r="C1265" s="116">
        <v>8</v>
      </c>
      <c r="D1265" s="116">
        <v>10</v>
      </c>
      <c r="E1265" s="116">
        <v>10</v>
      </c>
      <c r="F1265" s="116"/>
      <c r="G1265" s="116">
        <v>10</v>
      </c>
      <c r="H1265" s="116"/>
      <c r="I1265" s="116">
        <v>3</v>
      </c>
      <c r="J1265" s="116">
        <v>3</v>
      </c>
      <c r="K1265" s="116">
        <v>3</v>
      </c>
      <c r="L1265" s="116">
        <f>SUM(L1263:L1264)</f>
        <v>0</v>
      </c>
      <c r="M1265" s="116">
        <v>3</v>
      </c>
      <c r="N1265" s="106"/>
    </row>
    <row r="1266" spans="1:14" ht="19.5" customHeight="1" x14ac:dyDescent="0.25">
      <c r="A1266" s="187">
        <v>15</v>
      </c>
      <c r="B1266" s="187" t="s">
        <v>2153</v>
      </c>
      <c r="C1266" s="117" t="s">
        <v>2094</v>
      </c>
      <c r="D1266" s="117" t="s">
        <v>2154</v>
      </c>
      <c r="E1266" s="116">
        <v>1</v>
      </c>
      <c r="F1266" s="116"/>
      <c r="G1266" s="116">
        <v>1</v>
      </c>
      <c r="H1266" s="116"/>
      <c r="I1266" s="117" t="s">
        <v>2155</v>
      </c>
      <c r="J1266" s="117" t="s">
        <v>2156</v>
      </c>
      <c r="K1266" s="116">
        <v>1</v>
      </c>
      <c r="L1266" s="116">
        <v>0</v>
      </c>
      <c r="M1266" s="116">
        <v>1</v>
      </c>
      <c r="N1266" s="106"/>
    </row>
    <row r="1267" spans="1:14" ht="19.5" customHeight="1" x14ac:dyDescent="0.25">
      <c r="A1267" s="187"/>
      <c r="B1267" s="187"/>
      <c r="C1267" s="117" t="s">
        <v>2157</v>
      </c>
      <c r="D1267" s="117" t="s">
        <v>2158</v>
      </c>
      <c r="E1267" s="116">
        <v>1</v>
      </c>
      <c r="F1267" s="116"/>
      <c r="G1267" s="116">
        <v>1</v>
      </c>
      <c r="H1267" s="116"/>
      <c r="I1267" s="117" t="s">
        <v>2159</v>
      </c>
      <c r="J1267" s="117" t="s">
        <v>2160</v>
      </c>
      <c r="K1267" s="116">
        <v>1</v>
      </c>
      <c r="L1267" s="116"/>
      <c r="M1267" s="116">
        <v>1</v>
      </c>
      <c r="N1267" s="106"/>
    </row>
    <row r="1268" spans="1:14" ht="19.5" customHeight="1" x14ac:dyDescent="0.25">
      <c r="A1268" s="187"/>
      <c r="B1268" s="187"/>
      <c r="C1268" s="20"/>
      <c r="D1268" s="117"/>
      <c r="E1268" s="116"/>
      <c r="F1268" s="116"/>
      <c r="G1268" s="116"/>
      <c r="H1268" s="116"/>
      <c r="I1268" s="117" t="s">
        <v>2161</v>
      </c>
      <c r="J1268" s="117" t="s">
        <v>2162</v>
      </c>
      <c r="K1268" s="116">
        <v>1</v>
      </c>
      <c r="L1268" s="116"/>
      <c r="M1268" s="116">
        <v>1</v>
      </c>
      <c r="N1268" s="106"/>
    </row>
    <row r="1269" spans="1:14" ht="19.5" customHeight="1" x14ac:dyDescent="0.25">
      <c r="A1269" s="187"/>
      <c r="B1269" s="187"/>
      <c r="C1269" s="117"/>
      <c r="D1269" s="117"/>
      <c r="E1269" s="116"/>
      <c r="F1269" s="116"/>
      <c r="G1269" s="116"/>
      <c r="H1269" s="116"/>
      <c r="I1269" s="117" t="s">
        <v>2161</v>
      </c>
      <c r="J1269" s="117" t="s">
        <v>2163</v>
      </c>
      <c r="K1269" s="116">
        <v>1</v>
      </c>
      <c r="L1269" s="116"/>
      <c r="M1269" s="116">
        <v>1</v>
      </c>
      <c r="N1269" s="106"/>
    </row>
    <row r="1270" spans="1:14" ht="19.5" customHeight="1" x14ac:dyDescent="0.25">
      <c r="A1270" s="187" t="s">
        <v>639</v>
      </c>
      <c r="B1270" s="187"/>
      <c r="C1270" s="116">
        <v>2</v>
      </c>
      <c r="D1270" s="116">
        <v>2</v>
      </c>
      <c r="E1270" s="116">
        <v>2</v>
      </c>
      <c r="F1270" s="116"/>
      <c r="G1270" s="116">
        <v>2</v>
      </c>
      <c r="H1270" s="116"/>
      <c r="I1270" s="116">
        <v>4</v>
      </c>
      <c r="J1270" s="116">
        <v>4</v>
      </c>
      <c r="K1270" s="116">
        <v>4</v>
      </c>
      <c r="L1270" s="116">
        <v>0</v>
      </c>
      <c r="M1270" s="116">
        <v>4</v>
      </c>
      <c r="N1270" s="106"/>
    </row>
    <row r="1271" spans="1:14" ht="19.5" customHeight="1" x14ac:dyDescent="0.25">
      <c r="A1271" s="116">
        <v>16</v>
      </c>
      <c r="B1271" s="116" t="s">
        <v>2164</v>
      </c>
      <c r="C1271" s="117" t="s">
        <v>2165</v>
      </c>
      <c r="D1271" s="117" t="s">
        <v>2166</v>
      </c>
      <c r="E1271" s="116">
        <v>1</v>
      </c>
      <c r="F1271" s="116"/>
      <c r="G1271" s="116">
        <v>1</v>
      </c>
      <c r="H1271" s="116"/>
      <c r="I1271" s="116"/>
      <c r="J1271" s="116"/>
      <c r="K1271" s="116"/>
      <c r="L1271" s="116"/>
      <c r="M1271" s="116"/>
      <c r="N1271" s="106"/>
    </row>
    <row r="1272" spans="1:14" ht="19.5" customHeight="1" x14ac:dyDescent="0.25">
      <c r="A1272" s="187" t="s">
        <v>639</v>
      </c>
      <c r="B1272" s="187"/>
      <c r="C1272" s="116">
        <v>1</v>
      </c>
      <c r="D1272" s="116">
        <v>1</v>
      </c>
      <c r="E1272" s="116">
        <v>1</v>
      </c>
      <c r="F1272" s="116"/>
      <c r="G1272" s="116">
        <v>1</v>
      </c>
      <c r="H1272" s="116"/>
      <c r="I1272" s="116"/>
      <c r="J1272" s="116"/>
      <c r="K1272" s="116"/>
      <c r="L1272" s="116"/>
      <c r="M1272" s="116"/>
      <c r="N1272" s="106"/>
    </row>
    <row r="1273" spans="1:14" ht="19.5" customHeight="1" x14ac:dyDescent="0.25">
      <c r="A1273" s="187" t="s">
        <v>815</v>
      </c>
      <c r="B1273" s="187"/>
      <c r="C1273" s="116">
        <f>+C1272+C1270+C1265+C1254+C1250+C1245+C1241+C1232+C1229+C1221+C1216+C1213+C1209+C1203+C1195+C1187</f>
        <v>62</v>
      </c>
      <c r="D1273" s="116">
        <f>+D1272+D1270+D1265+D1254+D1250+D1245+D1241+D1232+D1229+D1221+D1216+D1213+D1209+D1203+D1195+D1187</f>
        <v>65</v>
      </c>
      <c r="E1273" s="116">
        <f>+E1272+E1270+E1265+E1254+E1250+E1245+E1241+E1232+E1229+E1221+E1216+E1213+E1209+E1203+E1195+E1187</f>
        <v>65</v>
      </c>
      <c r="F1273" s="116">
        <f>+F1272+F1270+F1265+F1254+F1250+F1245+F1241+F1232+F1229+F1221+F1216+F1213+F1209+F1203+F1195+F1187</f>
        <v>0</v>
      </c>
      <c r="G1273" s="116">
        <f>+G1272+G1270+G1265+G1254+G1250+G1245+G1241+G1232+G1229+G1221+G1216+G1213+G1209+G1203+G1195+G1187</f>
        <v>65</v>
      </c>
      <c r="H1273" s="116"/>
      <c r="I1273" s="116">
        <f>+I1270+I1265+I1254+I1250+I1245+I1241+I1229+I1221+I1216+I1213+I1209+I1203+I1195+I1187</f>
        <v>41</v>
      </c>
      <c r="J1273" s="116">
        <f>+J1270+J1265+J1254+J1250+J1245+J1241+J1229+J1221+J1216+J1213+J1209+J1203+J1195+J1187</f>
        <v>41</v>
      </c>
      <c r="K1273" s="116">
        <f>+K1270+K1265+K1254+K1250+K1245+K1241+K1229+K1221+K1216+K1213+K1209+K1203+K1195+K1187</f>
        <v>41</v>
      </c>
      <c r="L1273" s="116">
        <f>+L1270+L1265+L1254+L1250+L1245+L1241+L1229+L1221+L1216+L1213+L1209+L1203+L1195+L1187</f>
        <v>0</v>
      </c>
      <c r="M1273" s="116">
        <f>+M1270+M1265+M1254+M1250+M1245+M1241+M1229+M1221+M1216+M1213+M1209+M1203+M1195+M1187</f>
        <v>41</v>
      </c>
      <c r="N1273" s="106"/>
    </row>
    <row r="1275" spans="1:14" ht="15.75" customHeight="1" x14ac:dyDescent="0.25">
      <c r="A1275" s="165" t="s">
        <v>2182</v>
      </c>
      <c r="B1275" s="165"/>
      <c r="C1275" s="165"/>
      <c r="D1275" s="165"/>
      <c r="E1275" s="165"/>
      <c r="F1275" s="165"/>
      <c r="G1275" s="165"/>
      <c r="H1275" s="165"/>
      <c r="I1275" s="165"/>
      <c r="J1275" s="165"/>
      <c r="K1275" s="165"/>
      <c r="L1275" s="165"/>
      <c r="M1275" s="165"/>
      <c r="N1275" s="165"/>
    </row>
    <row r="1276" spans="1:14" ht="19.5" customHeight="1" x14ac:dyDescent="0.25">
      <c r="A1276" s="187" t="s">
        <v>0</v>
      </c>
      <c r="B1276" s="187" t="s">
        <v>1</v>
      </c>
      <c r="C1276" s="187" t="s">
        <v>2167</v>
      </c>
      <c r="D1276" s="187"/>
      <c r="E1276" s="187"/>
      <c r="F1276" s="187"/>
      <c r="G1276" s="187"/>
      <c r="H1276" s="187"/>
      <c r="I1276" s="187" t="s">
        <v>47</v>
      </c>
      <c r="J1276" s="187"/>
      <c r="K1276" s="187"/>
      <c r="L1276" s="187"/>
      <c r="M1276" s="187"/>
      <c r="N1276" s="187"/>
    </row>
    <row r="1277" spans="1:14" ht="24.75" customHeight="1" x14ac:dyDescent="0.25">
      <c r="A1277" s="187"/>
      <c r="B1277" s="187"/>
      <c r="C1277" s="187" t="s">
        <v>48</v>
      </c>
      <c r="D1277" s="187" t="s">
        <v>2168</v>
      </c>
      <c r="E1277" s="187" t="s">
        <v>2</v>
      </c>
      <c r="F1277" s="187" t="s">
        <v>27</v>
      </c>
      <c r="G1277" s="187"/>
      <c r="H1277" s="187"/>
      <c r="I1277" s="187" t="s">
        <v>48</v>
      </c>
      <c r="J1277" s="187" t="s">
        <v>2168</v>
      </c>
      <c r="K1277" s="187" t="s">
        <v>2</v>
      </c>
      <c r="L1277" s="187" t="s">
        <v>27</v>
      </c>
      <c r="M1277" s="187"/>
      <c r="N1277" s="187"/>
    </row>
    <row r="1278" spans="1:14" ht="80.25" customHeight="1" x14ac:dyDescent="0.25">
      <c r="A1278" s="187"/>
      <c r="B1278" s="187"/>
      <c r="C1278" s="187"/>
      <c r="D1278" s="187"/>
      <c r="E1278" s="187"/>
      <c r="F1278" s="116" t="s">
        <v>826</v>
      </c>
      <c r="G1278" s="116" t="s">
        <v>827</v>
      </c>
      <c r="H1278" s="116" t="s">
        <v>1727</v>
      </c>
      <c r="I1278" s="187"/>
      <c r="J1278" s="187"/>
      <c r="K1278" s="187"/>
      <c r="L1278" s="116" t="s">
        <v>826</v>
      </c>
      <c r="M1278" s="116" t="s">
        <v>827</v>
      </c>
      <c r="N1278" s="116" t="s">
        <v>1727</v>
      </c>
    </row>
    <row r="1279" spans="1:14" ht="19.5" customHeight="1" x14ac:dyDescent="0.25">
      <c r="A1279" s="198">
        <v>1</v>
      </c>
      <c r="B1279" s="198" t="s">
        <v>1303</v>
      </c>
      <c r="C1279" s="106"/>
      <c r="D1279" s="106"/>
      <c r="E1279" s="106">
        <f>+F1279+G1279</f>
        <v>0</v>
      </c>
      <c r="F1279" s="106"/>
      <c r="G1279" s="106"/>
      <c r="H1279" s="106"/>
      <c r="I1279" s="106" t="s">
        <v>1311</v>
      </c>
      <c r="J1279" s="106" t="s">
        <v>1312</v>
      </c>
      <c r="K1279" s="106">
        <f>+L1279+M1279</f>
        <v>1</v>
      </c>
      <c r="L1279" s="106"/>
      <c r="M1279" s="106">
        <v>1</v>
      </c>
      <c r="N1279" s="106"/>
    </row>
    <row r="1280" spans="1:14" ht="19.5" customHeight="1" x14ac:dyDescent="0.25">
      <c r="A1280" s="198"/>
      <c r="B1280" s="198"/>
      <c r="C1280" s="106"/>
      <c r="D1280" s="106"/>
      <c r="E1280" s="106">
        <f t="shared" ref="E1280:E1290" si="109">+F1280+G1280</f>
        <v>0</v>
      </c>
      <c r="F1280" s="106"/>
      <c r="G1280" s="106"/>
      <c r="H1280" s="106"/>
      <c r="I1280" s="198" t="s">
        <v>573</v>
      </c>
      <c r="J1280" s="106" t="s">
        <v>1313</v>
      </c>
      <c r="K1280" s="106">
        <f t="shared" ref="K1280:K1298" si="110">+L1280+M1280</f>
        <v>1</v>
      </c>
      <c r="L1280" s="106"/>
      <c r="M1280" s="106">
        <v>1</v>
      </c>
      <c r="N1280" s="106"/>
    </row>
    <row r="1281" spans="1:14" ht="19.5" customHeight="1" x14ac:dyDescent="0.25">
      <c r="A1281" s="198"/>
      <c r="B1281" s="198"/>
      <c r="C1281" s="106"/>
      <c r="D1281" s="106"/>
      <c r="E1281" s="106">
        <f t="shared" si="109"/>
        <v>0</v>
      </c>
      <c r="F1281" s="106"/>
      <c r="G1281" s="106"/>
      <c r="H1281" s="106"/>
      <c r="I1281" s="198"/>
      <c r="J1281" s="106" t="s">
        <v>1314</v>
      </c>
      <c r="K1281" s="106">
        <f t="shared" si="110"/>
        <v>1</v>
      </c>
      <c r="L1281" s="106"/>
      <c r="M1281" s="106">
        <v>1</v>
      </c>
      <c r="N1281" s="106"/>
    </row>
    <row r="1282" spans="1:14" ht="19.5" customHeight="1" x14ac:dyDescent="0.25">
      <c r="A1282" s="198"/>
      <c r="B1282" s="198"/>
      <c r="C1282" s="106"/>
      <c r="D1282" s="106"/>
      <c r="E1282" s="106">
        <f t="shared" si="109"/>
        <v>0</v>
      </c>
      <c r="F1282" s="106"/>
      <c r="G1282" s="106"/>
      <c r="H1282" s="106"/>
      <c r="I1282" s="198"/>
      <c r="J1282" s="106" t="s">
        <v>1315</v>
      </c>
      <c r="K1282" s="106">
        <f t="shared" si="110"/>
        <v>1</v>
      </c>
      <c r="L1282" s="106"/>
      <c r="M1282" s="106">
        <v>1</v>
      </c>
      <c r="N1282" s="106"/>
    </row>
    <row r="1283" spans="1:14" ht="19.5" customHeight="1" x14ac:dyDescent="0.25">
      <c r="A1283" s="198"/>
      <c r="B1283" s="198"/>
      <c r="C1283" s="106"/>
      <c r="D1283" s="106"/>
      <c r="E1283" s="106">
        <f t="shared" si="109"/>
        <v>0</v>
      </c>
      <c r="F1283" s="106"/>
      <c r="G1283" s="106"/>
      <c r="H1283" s="106"/>
      <c r="I1283" s="106" t="s">
        <v>540</v>
      </c>
      <c r="J1283" s="106" t="s">
        <v>1316</v>
      </c>
      <c r="K1283" s="106">
        <f t="shared" si="110"/>
        <v>1</v>
      </c>
      <c r="L1283" s="106"/>
      <c r="M1283" s="106">
        <v>1</v>
      </c>
      <c r="N1283" s="106"/>
    </row>
    <row r="1284" spans="1:14" ht="19.5" customHeight="1" x14ac:dyDescent="0.25">
      <c r="A1284" s="187" t="s">
        <v>1317</v>
      </c>
      <c r="B1284" s="187"/>
      <c r="C1284" s="116">
        <v>0</v>
      </c>
      <c r="D1284" s="116">
        <v>0</v>
      </c>
      <c r="E1284" s="116">
        <f>SUM(E1279:E1283)</f>
        <v>0</v>
      </c>
      <c r="F1284" s="116">
        <f t="shared" ref="F1284:G1284" si="111">SUM(F1279:F1283)</f>
        <v>0</v>
      </c>
      <c r="G1284" s="116">
        <f t="shared" si="111"/>
        <v>0</v>
      </c>
      <c r="H1284" s="116"/>
      <c r="I1284" s="116">
        <v>3</v>
      </c>
      <c r="J1284" s="116">
        <v>5</v>
      </c>
      <c r="K1284" s="116">
        <f>SUM(K1279:K1283)</f>
        <v>5</v>
      </c>
      <c r="L1284" s="116">
        <f t="shared" ref="L1284:M1284" si="112">SUM(L1279:L1283)</f>
        <v>0</v>
      </c>
      <c r="M1284" s="116">
        <f t="shared" si="112"/>
        <v>5</v>
      </c>
      <c r="N1284" s="106"/>
    </row>
    <row r="1285" spans="1:14" ht="19.5" customHeight="1" x14ac:dyDescent="0.25">
      <c r="A1285" s="198">
        <v>2</v>
      </c>
      <c r="B1285" s="198" t="s">
        <v>1304</v>
      </c>
      <c r="C1285" s="198" t="s">
        <v>1318</v>
      </c>
      <c r="D1285" s="106" t="s">
        <v>1319</v>
      </c>
      <c r="E1285" s="106">
        <f t="shared" si="109"/>
        <v>1</v>
      </c>
      <c r="F1285" s="116"/>
      <c r="G1285" s="106">
        <v>1</v>
      </c>
      <c r="H1285" s="106"/>
      <c r="I1285" s="198" t="s">
        <v>1320</v>
      </c>
      <c r="J1285" s="106" t="s">
        <v>1321</v>
      </c>
      <c r="K1285" s="106">
        <f t="shared" si="110"/>
        <v>1</v>
      </c>
      <c r="L1285" s="106"/>
      <c r="M1285" s="106">
        <v>1</v>
      </c>
      <c r="N1285" s="106"/>
    </row>
    <row r="1286" spans="1:14" ht="19.5" customHeight="1" x14ac:dyDescent="0.25">
      <c r="A1286" s="198"/>
      <c r="B1286" s="198"/>
      <c r="C1286" s="198"/>
      <c r="D1286" s="106" t="s">
        <v>1322</v>
      </c>
      <c r="E1286" s="106">
        <f t="shared" si="109"/>
        <v>1</v>
      </c>
      <c r="F1286" s="116"/>
      <c r="G1286" s="106">
        <v>1</v>
      </c>
      <c r="H1286" s="106"/>
      <c r="I1286" s="198"/>
      <c r="J1286" s="106" t="s">
        <v>1323</v>
      </c>
      <c r="K1286" s="106">
        <f t="shared" si="110"/>
        <v>1</v>
      </c>
      <c r="L1286" s="106"/>
      <c r="M1286" s="106">
        <v>1</v>
      </c>
      <c r="N1286" s="106"/>
    </row>
    <row r="1287" spans="1:14" ht="19.5" customHeight="1" x14ac:dyDescent="0.25">
      <c r="A1287" s="198"/>
      <c r="B1287" s="198"/>
      <c r="C1287" s="198" t="s">
        <v>1324</v>
      </c>
      <c r="D1287" s="106" t="s">
        <v>1325</v>
      </c>
      <c r="E1287" s="106">
        <f t="shared" si="109"/>
        <v>1</v>
      </c>
      <c r="F1287" s="116"/>
      <c r="G1287" s="106">
        <v>1</v>
      </c>
      <c r="H1287" s="106"/>
      <c r="I1287" s="198" t="s">
        <v>1326</v>
      </c>
      <c r="J1287" s="106" t="s">
        <v>1327</v>
      </c>
      <c r="K1287" s="106">
        <f t="shared" si="110"/>
        <v>1</v>
      </c>
      <c r="L1287" s="106"/>
      <c r="M1287" s="106">
        <v>1</v>
      </c>
      <c r="N1287" s="106"/>
    </row>
    <row r="1288" spans="1:14" ht="19.5" customHeight="1" x14ac:dyDescent="0.25">
      <c r="A1288" s="198"/>
      <c r="B1288" s="198"/>
      <c r="C1288" s="198"/>
      <c r="D1288" s="106" t="s">
        <v>1328</v>
      </c>
      <c r="E1288" s="106">
        <f t="shared" si="109"/>
        <v>1</v>
      </c>
      <c r="F1288" s="116"/>
      <c r="G1288" s="106">
        <v>1</v>
      </c>
      <c r="H1288" s="106"/>
      <c r="I1288" s="198"/>
      <c r="J1288" s="106" t="s">
        <v>1329</v>
      </c>
      <c r="K1288" s="106">
        <f t="shared" si="110"/>
        <v>1</v>
      </c>
      <c r="L1288" s="106"/>
      <c r="M1288" s="106">
        <v>1</v>
      </c>
      <c r="N1288" s="106"/>
    </row>
    <row r="1289" spans="1:14" ht="19.5" customHeight="1" x14ac:dyDescent="0.25">
      <c r="A1289" s="198"/>
      <c r="B1289" s="198"/>
      <c r="C1289" s="106" t="s">
        <v>753</v>
      </c>
      <c r="D1289" s="106" t="s">
        <v>1330</v>
      </c>
      <c r="E1289" s="106">
        <f t="shared" si="109"/>
        <v>1</v>
      </c>
      <c r="F1289" s="116"/>
      <c r="G1289" s="106">
        <v>1</v>
      </c>
      <c r="H1289" s="106"/>
      <c r="I1289" s="106" t="s">
        <v>1331</v>
      </c>
      <c r="J1289" s="106" t="s">
        <v>1332</v>
      </c>
      <c r="K1289" s="106">
        <f t="shared" si="110"/>
        <v>1</v>
      </c>
      <c r="L1289" s="106"/>
      <c r="M1289" s="106">
        <v>1</v>
      </c>
      <c r="N1289" s="106"/>
    </row>
    <row r="1290" spans="1:14" ht="19.5" customHeight="1" x14ac:dyDescent="0.25">
      <c r="A1290" s="198"/>
      <c r="B1290" s="198"/>
      <c r="C1290" s="106" t="s">
        <v>1333</v>
      </c>
      <c r="D1290" s="106" t="s">
        <v>1334</v>
      </c>
      <c r="E1290" s="106">
        <f t="shared" si="109"/>
        <v>1</v>
      </c>
      <c r="F1290" s="116"/>
      <c r="G1290" s="106">
        <v>1</v>
      </c>
      <c r="H1290" s="106"/>
      <c r="I1290" s="116"/>
      <c r="J1290" s="116"/>
      <c r="K1290" s="106">
        <f t="shared" si="110"/>
        <v>0</v>
      </c>
      <c r="L1290" s="106"/>
      <c r="M1290" s="106"/>
      <c r="N1290" s="106"/>
    </row>
    <row r="1291" spans="1:14" ht="33" customHeight="1" x14ac:dyDescent="0.25">
      <c r="A1291" s="187" t="s">
        <v>1335</v>
      </c>
      <c r="B1291" s="187"/>
      <c r="C1291" s="116">
        <v>4</v>
      </c>
      <c r="D1291" s="116">
        <v>6</v>
      </c>
      <c r="E1291" s="116">
        <f>SUM(E1285:E1290)</f>
        <v>6</v>
      </c>
      <c r="F1291" s="116">
        <f>SUM(F1285:F1290)</f>
        <v>0</v>
      </c>
      <c r="G1291" s="116">
        <f>SUM(G1285:G1290)</f>
        <v>6</v>
      </c>
      <c r="H1291" s="116"/>
      <c r="I1291" s="116">
        <v>3</v>
      </c>
      <c r="J1291" s="116">
        <v>5</v>
      </c>
      <c r="K1291" s="116">
        <f>SUM(K1285:K1290)</f>
        <v>5</v>
      </c>
      <c r="L1291" s="116">
        <f>SUM(L1285:L1290)</f>
        <v>0</v>
      </c>
      <c r="M1291" s="116">
        <f>SUM(M1285:M1290)</f>
        <v>5</v>
      </c>
      <c r="N1291" s="106"/>
    </row>
    <row r="1292" spans="1:14" ht="19.5" customHeight="1" x14ac:dyDescent="0.25">
      <c r="A1292" s="198">
        <v>3</v>
      </c>
      <c r="B1292" s="198" t="s">
        <v>1305</v>
      </c>
      <c r="C1292" s="106" t="s">
        <v>1336</v>
      </c>
      <c r="D1292" s="106" t="s">
        <v>1337</v>
      </c>
      <c r="E1292" s="106">
        <f t="shared" ref="E1292:E1333" si="113">+F1292+G1292</f>
        <v>1</v>
      </c>
      <c r="F1292" s="106"/>
      <c r="G1292" s="106">
        <v>1</v>
      </c>
      <c r="H1292" s="106"/>
      <c r="I1292" s="106" t="s">
        <v>1338</v>
      </c>
      <c r="J1292" s="106" t="s">
        <v>1339</v>
      </c>
      <c r="K1292" s="106">
        <f t="shared" si="110"/>
        <v>1</v>
      </c>
      <c r="L1292" s="106"/>
      <c r="M1292" s="106">
        <v>1</v>
      </c>
      <c r="N1292" s="106"/>
    </row>
    <row r="1293" spans="1:14" ht="19.5" customHeight="1" x14ac:dyDescent="0.25">
      <c r="A1293" s="198"/>
      <c r="B1293" s="198"/>
      <c r="C1293" s="106" t="s">
        <v>1340</v>
      </c>
      <c r="D1293" s="106" t="s">
        <v>1341</v>
      </c>
      <c r="E1293" s="106">
        <f t="shared" si="113"/>
        <v>1</v>
      </c>
      <c r="F1293" s="106"/>
      <c r="G1293" s="106">
        <v>1</v>
      </c>
      <c r="H1293" s="106"/>
      <c r="I1293" s="106" t="s">
        <v>1336</v>
      </c>
      <c r="J1293" s="106" t="s">
        <v>1342</v>
      </c>
      <c r="K1293" s="106">
        <f t="shared" si="110"/>
        <v>1</v>
      </c>
      <c r="L1293" s="106"/>
      <c r="M1293" s="106">
        <v>1</v>
      </c>
      <c r="N1293" s="106"/>
    </row>
    <row r="1294" spans="1:14" ht="19.5" customHeight="1" x14ac:dyDescent="0.25">
      <c r="A1294" s="198"/>
      <c r="B1294" s="198"/>
      <c r="C1294" s="106" t="s">
        <v>1343</v>
      </c>
      <c r="D1294" s="106" t="s">
        <v>1344</v>
      </c>
      <c r="E1294" s="106">
        <f t="shared" si="113"/>
        <v>1</v>
      </c>
      <c r="F1294" s="106"/>
      <c r="G1294" s="106">
        <v>1</v>
      </c>
      <c r="H1294" s="106"/>
      <c r="I1294" s="106"/>
      <c r="J1294" s="106"/>
      <c r="K1294" s="106">
        <f t="shared" si="110"/>
        <v>0</v>
      </c>
      <c r="L1294" s="106"/>
      <c r="M1294" s="106"/>
      <c r="N1294" s="106"/>
    </row>
    <row r="1295" spans="1:14" ht="19.5" customHeight="1" x14ac:dyDescent="0.25">
      <c r="A1295" s="198"/>
      <c r="B1295" s="198"/>
      <c r="C1295" s="106"/>
      <c r="D1295" s="106"/>
      <c r="E1295" s="106">
        <f t="shared" si="113"/>
        <v>0</v>
      </c>
      <c r="F1295" s="106"/>
      <c r="G1295" s="106"/>
      <c r="H1295" s="106"/>
      <c r="I1295" s="106"/>
      <c r="J1295" s="106"/>
      <c r="K1295" s="106">
        <f t="shared" si="110"/>
        <v>0</v>
      </c>
      <c r="L1295" s="106"/>
      <c r="M1295" s="106"/>
      <c r="N1295" s="106"/>
    </row>
    <row r="1296" spans="1:14" ht="19.5" customHeight="1" x14ac:dyDescent="0.25">
      <c r="A1296" s="187" t="s">
        <v>1345</v>
      </c>
      <c r="B1296" s="187"/>
      <c r="C1296" s="116">
        <v>3</v>
      </c>
      <c r="D1296" s="116">
        <v>3</v>
      </c>
      <c r="E1296" s="116">
        <f>SUM(E1292:E1295)</f>
        <v>3</v>
      </c>
      <c r="F1296" s="116">
        <f>SUM(F1292:F1295)</f>
        <v>0</v>
      </c>
      <c r="G1296" s="116">
        <f>SUM(G1292:G1295)</f>
        <v>3</v>
      </c>
      <c r="H1296" s="116"/>
      <c r="I1296" s="116">
        <v>2</v>
      </c>
      <c r="J1296" s="116">
        <v>2</v>
      </c>
      <c r="K1296" s="116">
        <f>SUM(K1292:K1295)</f>
        <v>2</v>
      </c>
      <c r="L1296" s="116">
        <f>SUM(L1292:L1295)</f>
        <v>0</v>
      </c>
      <c r="M1296" s="116">
        <f>SUM(M1292:M1295)</f>
        <v>2</v>
      </c>
      <c r="N1296" s="106"/>
    </row>
    <row r="1297" spans="1:14" ht="19.5" customHeight="1" x14ac:dyDescent="0.25">
      <c r="A1297" s="198">
        <v>4</v>
      </c>
      <c r="B1297" s="198" t="s">
        <v>1306</v>
      </c>
      <c r="C1297" s="198" t="s">
        <v>1346</v>
      </c>
      <c r="D1297" s="106" t="s">
        <v>1347</v>
      </c>
      <c r="E1297" s="106">
        <f t="shared" si="113"/>
        <v>1</v>
      </c>
      <c r="F1297" s="116"/>
      <c r="G1297" s="106">
        <v>1</v>
      </c>
      <c r="H1297" s="106"/>
      <c r="I1297" s="116"/>
      <c r="J1297" s="116"/>
      <c r="K1297" s="106">
        <f t="shared" si="110"/>
        <v>0</v>
      </c>
      <c r="L1297" s="116"/>
      <c r="M1297" s="106"/>
      <c r="N1297" s="106"/>
    </row>
    <row r="1298" spans="1:14" ht="19.5" customHeight="1" x14ac:dyDescent="0.25">
      <c r="A1298" s="198"/>
      <c r="B1298" s="198"/>
      <c r="C1298" s="198"/>
      <c r="D1298" s="106" t="s">
        <v>1348</v>
      </c>
      <c r="E1298" s="106">
        <f t="shared" si="113"/>
        <v>1</v>
      </c>
      <c r="F1298" s="116"/>
      <c r="G1298" s="106">
        <v>1</v>
      </c>
      <c r="H1298" s="106"/>
      <c r="I1298" s="116"/>
      <c r="J1298" s="116"/>
      <c r="K1298" s="106">
        <f t="shared" si="110"/>
        <v>0</v>
      </c>
      <c r="L1298" s="116"/>
      <c r="M1298" s="106"/>
      <c r="N1298" s="106"/>
    </row>
    <row r="1299" spans="1:14" ht="19.5" customHeight="1" x14ac:dyDescent="0.25">
      <c r="A1299" s="187" t="s">
        <v>1349</v>
      </c>
      <c r="B1299" s="187"/>
      <c r="C1299" s="116">
        <v>1</v>
      </c>
      <c r="D1299" s="116">
        <v>2</v>
      </c>
      <c r="E1299" s="116">
        <f>SUM(E1297:E1298)</f>
        <v>2</v>
      </c>
      <c r="F1299" s="116">
        <f t="shared" ref="F1299:G1299" si="114">SUM(F1297:F1298)</f>
        <v>0</v>
      </c>
      <c r="G1299" s="116">
        <f t="shared" si="114"/>
        <v>2</v>
      </c>
      <c r="H1299" s="116"/>
      <c r="I1299" s="116">
        <v>0</v>
      </c>
      <c r="J1299" s="116">
        <v>0</v>
      </c>
      <c r="K1299" s="116">
        <f>SUM(K1297:K1298)</f>
        <v>0</v>
      </c>
      <c r="L1299" s="116">
        <f t="shared" ref="L1299:M1299" si="115">SUM(L1297:L1298)</f>
        <v>0</v>
      </c>
      <c r="M1299" s="116">
        <f t="shared" si="115"/>
        <v>0</v>
      </c>
      <c r="N1299" s="106"/>
    </row>
    <row r="1300" spans="1:14" ht="19.5" customHeight="1" x14ac:dyDescent="0.25">
      <c r="A1300" s="198">
        <v>5</v>
      </c>
      <c r="B1300" s="198" t="s">
        <v>1307</v>
      </c>
      <c r="C1300" s="106" t="s">
        <v>773</v>
      </c>
      <c r="D1300" s="106" t="s">
        <v>1350</v>
      </c>
      <c r="E1300" s="106">
        <f t="shared" si="113"/>
        <v>1</v>
      </c>
      <c r="F1300" s="116"/>
      <c r="G1300" s="106">
        <v>1</v>
      </c>
      <c r="H1300" s="106"/>
      <c r="I1300" s="106" t="s">
        <v>1351</v>
      </c>
      <c r="J1300" s="106" t="s">
        <v>1352</v>
      </c>
      <c r="K1300" s="106">
        <f t="shared" ref="K1300:K1309" si="116">+L1300+M1300</f>
        <v>1</v>
      </c>
      <c r="L1300" s="116"/>
      <c r="M1300" s="106">
        <v>1</v>
      </c>
      <c r="N1300" s="106"/>
    </row>
    <row r="1301" spans="1:14" ht="19.5" customHeight="1" x14ac:dyDescent="0.25">
      <c r="A1301" s="198"/>
      <c r="B1301" s="198"/>
      <c r="C1301" s="106" t="s">
        <v>1353</v>
      </c>
      <c r="D1301" s="106" t="s">
        <v>1354</v>
      </c>
      <c r="E1301" s="106">
        <f t="shared" si="113"/>
        <v>1</v>
      </c>
      <c r="F1301" s="116"/>
      <c r="G1301" s="106">
        <v>1</v>
      </c>
      <c r="H1301" s="106"/>
      <c r="I1301" s="106" t="s">
        <v>1355</v>
      </c>
      <c r="J1301" s="106" t="s">
        <v>1356</v>
      </c>
      <c r="K1301" s="106">
        <f t="shared" si="116"/>
        <v>1</v>
      </c>
      <c r="L1301" s="116"/>
      <c r="M1301" s="106">
        <v>1</v>
      </c>
      <c r="N1301" s="106"/>
    </row>
    <row r="1302" spans="1:14" ht="19.5" customHeight="1" x14ac:dyDescent="0.25">
      <c r="A1302" s="198"/>
      <c r="B1302" s="198"/>
      <c r="C1302" s="106" t="s">
        <v>1357</v>
      </c>
      <c r="D1302" s="106" t="s">
        <v>1358</v>
      </c>
      <c r="E1302" s="106">
        <f t="shared" si="113"/>
        <v>1</v>
      </c>
      <c r="F1302" s="116"/>
      <c r="G1302" s="106">
        <v>1</v>
      </c>
      <c r="H1302" s="106"/>
      <c r="I1302" s="106" t="s">
        <v>1359</v>
      </c>
      <c r="J1302" s="106" t="s">
        <v>1360</v>
      </c>
      <c r="K1302" s="106">
        <f t="shared" si="116"/>
        <v>1</v>
      </c>
      <c r="L1302" s="116"/>
      <c r="M1302" s="106">
        <v>1</v>
      </c>
      <c r="N1302" s="106"/>
    </row>
    <row r="1303" spans="1:14" ht="19.5" customHeight="1" x14ac:dyDescent="0.25">
      <c r="A1303" s="198"/>
      <c r="B1303" s="198"/>
      <c r="C1303" s="198" t="s">
        <v>1361</v>
      </c>
      <c r="D1303" s="106" t="s">
        <v>1362</v>
      </c>
      <c r="E1303" s="106">
        <f>+F1303+G1303</f>
        <v>1</v>
      </c>
      <c r="F1303" s="116"/>
      <c r="G1303" s="106">
        <v>1</v>
      </c>
      <c r="H1303" s="106"/>
      <c r="I1303" s="106" t="s">
        <v>1363</v>
      </c>
      <c r="J1303" s="106" t="s">
        <v>1364</v>
      </c>
      <c r="K1303" s="106">
        <f t="shared" si="116"/>
        <v>1</v>
      </c>
      <c r="L1303" s="116"/>
      <c r="M1303" s="106">
        <v>1</v>
      </c>
      <c r="N1303" s="106"/>
    </row>
    <row r="1304" spans="1:14" ht="19.5" customHeight="1" x14ac:dyDescent="0.25">
      <c r="A1304" s="198"/>
      <c r="B1304" s="198"/>
      <c r="C1304" s="198"/>
      <c r="D1304" s="106" t="s">
        <v>1365</v>
      </c>
      <c r="E1304" s="106">
        <f t="shared" ref="E1304:E1309" si="117">+F1304+G1304</f>
        <v>1</v>
      </c>
      <c r="F1304" s="116"/>
      <c r="G1304" s="106">
        <v>1</v>
      </c>
      <c r="H1304" s="106"/>
      <c r="I1304" s="106"/>
      <c r="J1304" s="106"/>
      <c r="K1304" s="106">
        <f t="shared" si="116"/>
        <v>0</v>
      </c>
      <c r="L1304" s="116"/>
      <c r="M1304" s="106"/>
      <c r="N1304" s="106"/>
    </row>
    <row r="1305" spans="1:14" ht="19.5" customHeight="1" x14ac:dyDescent="0.25">
      <c r="A1305" s="198"/>
      <c r="B1305" s="198"/>
      <c r="C1305" s="106" t="s">
        <v>1359</v>
      </c>
      <c r="D1305" s="106" t="s">
        <v>1366</v>
      </c>
      <c r="E1305" s="106">
        <f t="shared" si="117"/>
        <v>1</v>
      </c>
      <c r="F1305" s="116"/>
      <c r="G1305" s="106">
        <v>1</v>
      </c>
      <c r="H1305" s="106"/>
      <c r="I1305" s="106"/>
      <c r="J1305" s="106"/>
      <c r="K1305" s="106">
        <f t="shared" si="116"/>
        <v>0</v>
      </c>
      <c r="L1305" s="116"/>
      <c r="M1305" s="106"/>
      <c r="N1305" s="106"/>
    </row>
    <row r="1306" spans="1:14" ht="19.5" customHeight="1" x14ac:dyDescent="0.25">
      <c r="A1306" s="198"/>
      <c r="B1306" s="198"/>
      <c r="C1306" s="106" t="s">
        <v>1073</v>
      </c>
      <c r="D1306" s="106" t="s">
        <v>1367</v>
      </c>
      <c r="E1306" s="106">
        <f t="shared" si="117"/>
        <v>1</v>
      </c>
      <c r="F1306" s="116"/>
      <c r="G1306" s="106">
        <v>1</v>
      </c>
      <c r="H1306" s="106"/>
      <c r="I1306" s="106"/>
      <c r="J1306" s="106"/>
      <c r="K1306" s="106">
        <f t="shared" si="116"/>
        <v>0</v>
      </c>
      <c r="L1306" s="116"/>
      <c r="M1306" s="116"/>
      <c r="N1306" s="106"/>
    </row>
    <row r="1307" spans="1:14" ht="19.5" customHeight="1" x14ac:dyDescent="0.25">
      <c r="A1307" s="198"/>
      <c r="B1307" s="198"/>
      <c r="C1307" s="106" t="s">
        <v>1368</v>
      </c>
      <c r="D1307" s="106" t="s">
        <v>1369</v>
      </c>
      <c r="E1307" s="106">
        <f t="shared" si="117"/>
        <v>1</v>
      </c>
      <c r="F1307" s="116"/>
      <c r="G1307" s="106">
        <v>1</v>
      </c>
      <c r="H1307" s="106"/>
      <c r="I1307" s="106"/>
      <c r="J1307" s="106"/>
      <c r="K1307" s="106">
        <f t="shared" si="116"/>
        <v>0</v>
      </c>
      <c r="L1307" s="116"/>
      <c r="M1307" s="116"/>
      <c r="N1307" s="106"/>
    </row>
    <row r="1308" spans="1:14" ht="19.5" customHeight="1" x14ac:dyDescent="0.25">
      <c r="A1308" s="198"/>
      <c r="B1308" s="198"/>
      <c r="C1308" s="106" t="s">
        <v>1370</v>
      </c>
      <c r="D1308" s="106" t="s">
        <v>1371</v>
      </c>
      <c r="E1308" s="106">
        <f t="shared" si="117"/>
        <v>1</v>
      </c>
      <c r="F1308" s="116"/>
      <c r="G1308" s="106">
        <v>1</v>
      </c>
      <c r="H1308" s="106"/>
      <c r="I1308" s="106"/>
      <c r="J1308" s="106"/>
      <c r="K1308" s="106">
        <f t="shared" si="116"/>
        <v>0</v>
      </c>
      <c r="L1308" s="116"/>
      <c r="M1308" s="116"/>
      <c r="N1308" s="106"/>
    </row>
    <row r="1309" spans="1:14" ht="19.5" customHeight="1" x14ac:dyDescent="0.25">
      <c r="A1309" s="198"/>
      <c r="B1309" s="198"/>
      <c r="C1309" s="106" t="s">
        <v>1372</v>
      </c>
      <c r="D1309" s="106" t="s">
        <v>1373</v>
      </c>
      <c r="E1309" s="106">
        <f t="shared" si="117"/>
        <v>1</v>
      </c>
      <c r="F1309" s="116"/>
      <c r="G1309" s="106">
        <v>1</v>
      </c>
      <c r="H1309" s="106"/>
      <c r="I1309" s="106"/>
      <c r="J1309" s="106"/>
      <c r="K1309" s="106">
        <f t="shared" si="116"/>
        <v>0</v>
      </c>
      <c r="L1309" s="116"/>
      <c r="M1309" s="116"/>
      <c r="N1309" s="106"/>
    </row>
    <row r="1310" spans="1:14" ht="19.5" customHeight="1" x14ac:dyDescent="0.25">
      <c r="A1310" s="187" t="s">
        <v>1349</v>
      </c>
      <c r="B1310" s="187"/>
      <c r="C1310" s="116">
        <v>9</v>
      </c>
      <c r="D1310" s="116">
        <v>10</v>
      </c>
      <c r="E1310" s="116">
        <f>SUM(E1300:E1309)</f>
        <v>10</v>
      </c>
      <c r="F1310" s="116">
        <f>SUM(F1300:F1309)</f>
        <v>0</v>
      </c>
      <c r="G1310" s="116">
        <f>SUM(G1300:G1309)</f>
        <v>10</v>
      </c>
      <c r="H1310" s="116"/>
      <c r="I1310" s="116">
        <v>4</v>
      </c>
      <c r="J1310" s="116">
        <v>4</v>
      </c>
      <c r="K1310" s="116">
        <f>SUM(K1300:K1309)</f>
        <v>4</v>
      </c>
      <c r="L1310" s="116">
        <f>SUM(L1300:L1309)</f>
        <v>0</v>
      </c>
      <c r="M1310" s="116">
        <f>SUM(M1300:M1309)</f>
        <v>4</v>
      </c>
      <c r="N1310" s="106"/>
    </row>
    <row r="1311" spans="1:14" ht="19.5" customHeight="1" x14ac:dyDescent="0.25">
      <c r="A1311" s="198">
        <v>6</v>
      </c>
      <c r="B1311" s="198" t="s">
        <v>1308</v>
      </c>
      <c r="C1311" s="106" t="s">
        <v>1374</v>
      </c>
      <c r="D1311" s="106" t="s">
        <v>1375</v>
      </c>
      <c r="E1311" s="106">
        <f t="shared" si="113"/>
        <v>1</v>
      </c>
      <c r="F1311" s="106"/>
      <c r="G1311" s="106">
        <v>1</v>
      </c>
      <c r="H1311" s="106"/>
      <c r="I1311" s="198" t="s">
        <v>1376</v>
      </c>
      <c r="J1311" s="106" t="s">
        <v>1377</v>
      </c>
      <c r="K1311" s="106">
        <f t="shared" ref="K1311:K1330" si="118">+L1311+M1311</f>
        <v>1</v>
      </c>
      <c r="L1311" s="106"/>
      <c r="M1311" s="106">
        <v>1</v>
      </c>
      <c r="N1311" s="106"/>
    </row>
    <row r="1312" spans="1:14" ht="19.5" customHeight="1" x14ac:dyDescent="0.25">
      <c r="A1312" s="198"/>
      <c r="B1312" s="198"/>
      <c r="C1312" s="106" t="s">
        <v>700</v>
      </c>
      <c r="D1312" s="106" t="s">
        <v>1378</v>
      </c>
      <c r="E1312" s="106">
        <f t="shared" si="113"/>
        <v>1</v>
      </c>
      <c r="F1312" s="106"/>
      <c r="G1312" s="106">
        <v>1</v>
      </c>
      <c r="H1312" s="106"/>
      <c r="I1312" s="198"/>
      <c r="J1312" s="106" t="s">
        <v>1379</v>
      </c>
      <c r="K1312" s="106">
        <f t="shared" si="118"/>
        <v>1</v>
      </c>
      <c r="L1312" s="106"/>
      <c r="M1312" s="106">
        <v>1</v>
      </c>
      <c r="N1312" s="106"/>
    </row>
    <row r="1313" spans="1:14" ht="19.5" customHeight="1" x14ac:dyDescent="0.25">
      <c r="A1313" s="198"/>
      <c r="B1313" s="198"/>
      <c r="C1313" s="198" t="s">
        <v>1380</v>
      </c>
      <c r="D1313" s="106" t="s">
        <v>1381</v>
      </c>
      <c r="E1313" s="106">
        <f t="shared" si="113"/>
        <v>1</v>
      </c>
      <c r="F1313" s="106"/>
      <c r="G1313" s="106">
        <v>1</v>
      </c>
      <c r="H1313" s="106"/>
      <c r="I1313" s="106" t="s">
        <v>1382</v>
      </c>
      <c r="J1313" s="106" t="s">
        <v>1383</v>
      </c>
      <c r="K1313" s="106">
        <f t="shared" si="118"/>
        <v>1</v>
      </c>
      <c r="L1313" s="106"/>
      <c r="M1313" s="106">
        <v>1</v>
      </c>
      <c r="N1313" s="106"/>
    </row>
    <row r="1314" spans="1:14" ht="19.5" customHeight="1" x14ac:dyDescent="0.25">
      <c r="A1314" s="198"/>
      <c r="B1314" s="198"/>
      <c r="C1314" s="198"/>
      <c r="D1314" s="106" t="s">
        <v>1384</v>
      </c>
      <c r="E1314" s="106">
        <f t="shared" si="113"/>
        <v>1</v>
      </c>
      <c r="F1314" s="106"/>
      <c r="G1314" s="106">
        <v>1</v>
      </c>
      <c r="H1314" s="106"/>
      <c r="I1314" s="198" t="s">
        <v>1385</v>
      </c>
      <c r="J1314" s="106" t="s">
        <v>1386</v>
      </c>
      <c r="K1314" s="106">
        <f t="shared" si="118"/>
        <v>1</v>
      </c>
      <c r="L1314" s="106"/>
      <c r="M1314" s="106">
        <v>1</v>
      </c>
      <c r="N1314" s="106"/>
    </row>
    <row r="1315" spans="1:14" ht="19.5" customHeight="1" x14ac:dyDescent="0.25">
      <c r="A1315" s="198"/>
      <c r="B1315" s="198"/>
      <c r="C1315" s="106"/>
      <c r="D1315" s="106"/>
      <c r="E1315" s="106">
        <f t="shared" si="113"/>
        <v>0</v>
      </c>
      <c r="F1315" s="106"/>
      <c r="G1315" s="106"/>
      <c r="H1315" s="106"/>
      <c r="I1315" s="198"/>
      <c r="J1315" s="106" t="s">
        <v>1387</v>
      </c>
      <c r="K1315" s="106">
        <f t="shared" si="118"/>
        <v>1</v>
      </c>
      <c r="L1315" s="106"/>
      <c r="M1315" s="106">
        <v>1</v>
      </c>
      <c r="N1315" s="106"/>
    </row>
    <row r="1316" spans="1:14" ht="19.5" customHeight="1" x14ac:dyDescent="0.25">
      <c r="A1316" s="198"/>
      <c r="B1316" s="198"/>
      <c r="C1316" s="106"/>
      <c r="D1316" s="106"/>
      <c r="E1316" s="106">
        <f t="shared" si="113"/>
        <v>0</v>
      </c>
      <c r="F1316" s="106"/>
      <c r="G1316" s="106"/>
      <c r="H1316" s="106"/>
      <c r="I1316" s="198" t="s">
        <v>857</v>
      </c>
      <c r="J1316" s="106" t="s">
        <v>1388</v>
      </c>
      <c r="K1316" s="106">
        <f t="shared" si="118"/>
        <v>1</v>
      </c>
      <c r="L1316" s="106"/>
      <c r="M1316" s="106">
        <v>1</v>
      </c>
      <c r="N1316" s="106"/>
    </row>
    <row r="1317" spans="1:14" ht="19.5" customHeight="1" x14ac:dyDescent="0.25">
      <c r="A1317" s="198"/>
      <c r="B1317" s="198"/>
      <c r="C1317" s="106"/>
      <c r="D1317" s="106"/>
      <c r="E1317" s="106">
        <f t="shared" si="113"/>
        <v>0</v>
      </c>
      <c r="F1317" s="106"/>
      <c r="G1317" s="106"/>
      <c r="H1317" s="106"/>
      <c r="I1317" s="198"/>
      <c r="J1317" s="106" t="s">
        <v>1389</v>
      </c>
      <c r="K1317" s="106">
        <f t="shared" si="118"/>
        <v>1</v>
      </c>
      <c r="L1317" s="106"/>
      <c r="M1317" s="106">
        <v>1</v>
      </c>
      <c r="N1317" s="106"/>
    </row>
    <row r="1318" spans="1:14" ht="19.5" customHeight="1" x14ac:dyDescent="0.25">
      <c r="A1318" s="198"/>
      <c r="B1318" s="198"/>
      <c r="C1318" s="106"/>
      <c r="D1318" s="106"/>
      <c r="E1318" s="106">
        <f t="shared" si="113"/>
        <v>0</v>
      </c>
      <c r="F1318" s="106"/>
      <c r="G1318" s="106"/>
      <c r="H1318" s="106"/>
      <c r="I1318" s="106" t="s">
        <v>792</v>
      </c>
      <c r="J1318" s="106" t="s">
        <v>1390</v>
      </c>
      <c r="K1318" s="106">
        <f t="shared" si="118"/>
        <v>1</v>
      </c>
      <c r="L1318" s="106"/>
      <c r="M1318" s="106">
        <v>1</v>
      </c>
      <c r="N1318" s="106"/>
    </row>
    <row r="1319" spans="1:14" ht="19.5" customHeight="1" x14ac:dyDescent="0.25">
      <c r="A1319" s="187" t="s">
        <v>1391</v>
      </c>
      <c r="B1319" s="187"/>
      <c r="C1319" s="116">
        <v>3</v>
      </c>
      <c r="D1319" s="116">
        <v>4</v>
      </c>
      <c r="E1319" s="116">
        <f>SUM(E1311:E1318)</f>
        <v>4</v>
      </c>
      <c r="F1319" s="116">
        <f>SUM(F1311:F1318)</f>
        <v>0</v>
      </c>
      <c r="G1319" s="116">
        <f>SUM(G1311:G1318)</f>
        <v>4</v>
      </c>
      <c r="H1319" s="116"/>
      <c r="I1319" s="116">
        <v>5</v>
      </c>
      <c r="J1319" s="116">
        <v>8</v>
      </c>
      <c r="K1319" s="116">
        <f>SUM(K1311:K1318)</f>
        <v>8</v>
      </c>
      <c r="L1319" s="116">
        <f>SUM(L1311:L1318)</f>
        <v>0</v>
      </c>
      <c r="M1319" s="116">
        <f>SUM(M1311:M1318)</f>
        <v>8</v>
      </c>
      <c r="N1319" s="106"/>
    </row>
    <row r="1320" spans="1:14" ht="19.5" customHeight="1" x14ac:dyDescent="0.25">
      <c r="A1320" s="198">
        <v>7</v>
      </c>
      <c r="B1320" s="198" t="s">
        <v>1309</v>
      </c>
      <c r="C1320" s="116"/>
      <c r="D1320" s="116"/>
      <c r="E1320" s="106">
        <f t="shared" si="113"/>
        <v>0</v>
      </c>
      <c r="F1320" s="116"/>
      <c r="G1320" s="116"/>
      <c r="H1320" s="116"/>
      <c r="I1320" s="106" t="s">
        <v>1392</v>
      </c>
      <c r="J1320" s="127" t="s">
        <v>1393</v>
      </c>
      <c r="K1320" s="106">
        <f t="shared" si="118"/>
        <v>1</v>
      </c>
      <c r="L1320" s="116"/>
      <c r="M1320" s="106">
        <v>1</v>
      </c>
      <c r="N1320" s="106"/>
    </row>
    <row r="1321" spans="1:14" ht="19.5" customHeight="1" x14ac:dyDescent="0.25">
      <c r="A1321" s="198"/>
      <c r="B1321" s="198"/>
      <c r="C1321" s="116"/>
      <c r="D1321" s="116"/>
      <c r="E1321" s="106">
        <f t="shared" si="113"/>
        <v>0</v>
      </c>
      <c r="F1321" s="116"/>
      <c r="G1321" s="116"/>
      <c r="H1321" s="116"/>
      <c r="I1321" s="106" t="s">
        <v>1394</v>
      </c>
      <c r="J1321" s="127" t="s">
        <v>1395</v>
      </c>
      <c r="K1321" s="106">
        <f t="shared" si="118"/>
        <v>1</v>
      </c>
      <c r="L1321" s="116"/>
      <c r="M1321" s="106">
        <v>1</v>
      </c>
      <c r="N1321" s="106"/>
    </row>
    <row r="1322" spans="1:14" ht="19.5" customHeight="1" x14ac:dyDescent="0.25">
      <c r="A1322" s="198"/>
      <c r="B1322" s="198"/>
      <c r="C1322" s="116"/>
      <c r="D1322" s="116"/>
      <c r="E1322" s="106">
        <f t="shared" si="113"/>
        <v>0</v>
      </c>
      <c r="F1322" s="116"/>
      <c r="G1322" s="116"/>
      <c r="H1322" s="116"/>
      <c r="I1322" s="106" t="s">
        <v>1396</v>
      </c>
      <c r="J1322" s="127" t="s">
        <v>1397</v>
      </c>
      <c r="K1322" s="106">
        <f t="shared" si="118"/>
        <v>1</v>
      </c>
      <c r="L1322" s="116"/>
      <c r="M1322" s="106">
        <v>1</v>
      </c>
      <c r="N1322" s="106"/>
    </row>
    <row r="1323" spans="1:14" ht="19.5" customHeight="1" x14ac:dyDescent="0.25">
      <c r="A1323" s="198"/>
      <c r="B1323" s="198"/>
      <c r="C1323" s="116"/>
      <c r="D1323" s="116"/>
      <c r="E1323" s="106">
        <f t="shared" si="113"/>
        <v>0</v>
      </c>
      <c r="F1323" s="116"/>
      <c r="G1323" s="116"/>
      <c r="H1323" s="116"/>
      <c r="I1323" s="198" t="s">
        <v>1398</v>
      </c>
      <c r="J1323" s="106" t="s">
        <v>1399</v>
      </c>
      <c r="K1323" s="106">
        <f t="shared" si="118"/>
        <v>1</v>
      </c>
      <c r="L1323" s="116"/>
      <c r="M1323" s="106">
        <v>1</v>
      </c>
      <c r="N1323" s="106"/>
    </row>
    <row r="1324" spans="1:14" ht="19.5" customHeight="1" x14ac:dyDescent="0.25">
      <c r="A1324" s="198"/>
      <c r="B1324" s="198"/>
      <c r="C1324" s="116"/>
      <c r="D1324" s="116"/>
      <c r="E1324" s="106">
        <f t="shared" si="113"/>
        <v>0</v>
      </c>
      <c r="F1324" s="116"/>
      <c r="G1324" s="116"/>
      <c r="H1324" s="116"/>
      <c r="I1324" s="198"/>
      <c r="J1324" s="106" t="s">
        <v>1400</v>
      </c>
      <c r="K1324" s="106">
        <f t="shared" si="118"/>
        <v>1</v>
      </c>
      <c r="L1324" s="116"/>
      <c r="M1324" s="106">
        <v>1</v>
      </c>
      <c r="N1324" s="106"/>
    </row>
    <row r="1325" spans="1:14" ht="19.5" customHeight="1" x14ac:dyDescent="0.25">
      <c r="A1325" s="198"/>
      <c r="B1325" s="198"/>
      <c r="C1325" s="116"/>
      <c r="D1325" s="116"/>
      <c r="E1325" s="106">
        <f t="shared" si="113"/>
        <v>0</v>
      </c>
      <c r="F1325" s="116"/>
      <c r="G1325" s="116"/>
      <c r="H1325" s="116"/>
      <c r="I1325" s="198" t="s">
        <v>1077</v>
      </c>
      <c r="J1325" s="106" t="s">
        <v>1401</v>
      </c>
      <c r="K1325" s="106">
        <f t="shared" si="118"/>
        <v>1</v>
      </c>
      <c r="L1325" s="116"/>
      <c r="M1325" s="106">
        <v>1</v>
      </c>
      <c r="N1325" s="106"/>
    </row>
    <row r="1326" spans="1:14" ht="19.5" customHeight="1" x14ac:dyDescent="0.25">
      <c r="A1326" s="198"/>
      <c r="B1326" s="198"/>
      <c r="C1326" s="116"/>
      <c r="D1326" s="116"/>
      <c r="E1326" s="106">
        <f t="shared" si="113"/>
        <v>0</v>
      </c>
      <c r="F1326" s="116"/>
      <c r="G1326" s="116"/>
      <c r="H1326" s="116"/>
      <c r="I1326" s="198"/>
      <c r="J1326" s="106" t="s">
        <v>1402</v>
      </c>
      <c r="K1326" s="106">
        <f t="shared" si="118"/>
        <v>1</v>
      </c>
      <c r="L1326" s="116"/>
      <c r="M1326" s="106">
        <v>1</v>
      </c>
      <c r="N1326" s="106"/>
    </row>
    <row r="1327" spans="1:14" ht="19.5" customHeight="1" x14ac:dyDescent="0.25">
      <c r="A1327" s="198"/>
      <c r="B1327" s="198"/>
      <c r="C1327" s="116"/>
      <c r="D1327" s="116"/>
      <c r="E1327" s="106">
        <f t="shared" si="113"/>
        <v>0</v>
      </c>
      <c r="F1327" s="116"/>
      <c r="G1327" s="116"/>
      <c r="H1327" s="116"/>
      <c r="I1327" s="198" t="s">
        <v>1403</v>
      </c>
      <c r="J1327" s="106" t="s">
        <v>1404</v>
      </c>
      <c r="K1327" s="106">
        <f t="shared" si="118"/>
        <v>1</v>
      </c>
      <c r="L1327" s="116"/>
      <c r="M1327" s="106">
        <v>1</v>
      </c>
      <c r="N1327" s="106"/>
    </row>
    <row r="1328" spans="1:14" ht="19.5" customHeight="1" x14ac:dyDescent="0.25">
      <c r="A1328" s="198"/>
      <c r="B1328" s="198"/>
      <c r="C1328" s="116"/>
      <c r="D1328" s="116"/>
      <c r="E1328" s="106">
        <f t="shared" si="113"/>
        <v>0</v>
      </c>
      <c r="F1328" s="116"/>
      <c r="G1328" s="116"/>
      <c r="H1328" s="116"/>
      <c r="I1328" s="198"/>
      <c r="J1328" s="106" t="s">
        <v>1405</v>
      </c>
      <c r="K1328" s="106">
        <f t="shared" si="118"/>
        <v>1</v>
      </c>
      <c r="L1328" s="116"/>
      <c r="M1328" s="106">
        <v>1</v>
      </c>
      <c r="N1328" s="106"/>
    </row>
    <row r="1329" spans="1:14" ht="19.5" customHeight="1" x14ac:dyDescent="0.25">
      <c r="A1329" s="198"/>
      <c r="B1329" s="198"/>
      <c r="C1329" s="116"/>
      <c r="D1329" s="116"/>
      <c r="E1329" s="106">
        <f t="shared" si="113"/>
        <v>0</v>
      </c>
      <c r="F1329" s="116"/>
      <c r="G1329" s="116"/>
      <c r="H1329" s="116"/>
      <c r="I1329" s="106" t="s">
        <v>1309</v>
      </c>
      <c r="J1329" s="106" t="s">
        <v>1406</v>
      </c>
      <c r="K1329" s="106">
        <f t="shared" si="118"/>
        <v>1</v>
      </c>
      <c r="L1329" s="116"/>
      <c r="M1329" s="106">
        <v>1</v>
      </c>
      <c r="N1329" s="106"/>
    </row>
    <row r="1330" spans="1:14" ht="19.5" customHeight="1" x14ac:dyDescent="0.25">
      <c r="A1330" s="198"/>
      <c r="B1330" s="198"/>
      <c r="C1330" s="116"/>
      <c r="D1330" s="116"/>
      <c r="E1330" s="106">
        <f t="shared" si="113"/>
        <v>0</v>
      </c>
      <c r="F1330" s="116"/>
      <c r="G1330" s="116"/>
      <c r="H1330" s="116"/>
      <c r="I1330" s="106" t="s">
        <v>1407</v>
      </c>
      <c r="J1330" s="106" t="s">
        <v>1408</v>
      </c>
      <c r="K1330" s="106">
        <f t="shared" si="118"/>
        <v>1</v>
      </c>
      <c r="L1330" s="116"/>
      <c r="M1330" s="106">
        <v>1</v>
      </c>
      <c r="N1330" s="106"/>
    </row>
    <row r="1331" spans="1:14" ht="19.5" customHeight="1" x14ac:dyDescent="0.25">
      <c r="A1331" s="187" t="s">
        <v>1391</v>
      </c>
      <c r="B1331" s="187"/>
      <c r="C1331" s="116">
        <v>0</v>
      </c>
      <c r="D1331" s="116">
        <v>0</v>
      </c>
      <c r="E1331" s="116">
        <f>SUM(E1320:E1330)</f>
        <v>0</v>
      </c>
      <c r="F1331" s="116">
        <f t="shared" ref="F1331:G1331" si="119">SUM(F1320:F1330)</f>
        <v>0</v>
      </c>
      <c r="G1331" s="116">
        <f t="shared" si="119"/>
        <v>0</v>
      </c>
      <c r="H1331" s="116"/>
      <c r="I1331" s="116">
        <v>8</v>
      </c>
      <c r="J1331" s="116">
        <v>11</v>
      </c>
      <c r="K1331" s="116">
        <f>SUM(K1320:K1330)</f>
        <v>11</v>
      </c>
      <c r="L1331" s="116">
        <f t="shared" ref="L1331:M1331" si="120">SUM(L1320:L1330)</f>
        <v>0</v>
      </c>
      <c r="M1331" s="116">
        <f t="shared" si="120"/>
        <v>11</v>
      </c>
      <c r="N1331" s="106"/>
    </row>
    <row r="1332" spans="1:14" ht="19.5" customHeight="1" x14ac:dyDescent="0.25">
      <c r="A1332" s="198">
        <v>8</v>
      </c>
      <c r="B1332" s="198" t="s">
        <v>1310</v>
      </c>
      <c r="C1332" s="106" t="s">
        <v>1409</v>
      </c>
      <c r="D1332" s="106" t="s">
        <v>1410</v>
      </c>
      <c r="E1332" s="106">
        <f t="shared" si="113"/>
        <v>1</v>
      </c>
      <c r="F1332" s="116"/>
      <c r="G1332" s="106">
        <v>1</v>
      </c>
      <c r="H1332" s="106"/>
      <c r="I1332" s="106" t="s">
        <v>1411</v>
      </c>
      <c r="J1332" s="106" t="s">
        <v>1412</v>
      </c>
      <c r="K1332" s="106">
        <f t="shared" ref="K1332:K1333" si="121">+L1332+M1332</f>
        <v>1</v>
      </c>
      <c r="L1332" s="106"/>
      <c r="M1332" s="106">
        <v>1</v>
      </c>
      <c r="N1332" s="106"/>
    </row>
    <row r="1333" spans="1:14" ht="19.5" customHeight="1" x14ac:dyDescent="0.25">
      <c r="A1333" s="198"/>
      <c r="B1333" s="198"/>
      <c r="C1333" s="106" t="s">
        <v>1413</v>
      </c>
      <c r="D1333" s="106" t="s">
        <v>1414</v>
      </c>
      <c r="E1333" s="106">
        <f t="shared" si="113"/>
        <v>1</v>
      </c>
      <c r="F1333" s="116"/>
      <c r="G1333" s="106">
        <v>1</v>
      </c>
      <c r="H1333" s="106"/>
      <c r="I1333" s="106" t="s">
        <v>1003</v>
      </c>
      <c r="J1333" s="106" t="s">
        <v>1415</v>
      </c>
      <c r="K1333" s="106">
        <f t="shared" si="121"/>
        <v>1</v>
      </c>
      <c r="L1333" s="116"/>
      <c r="M1333" s="106">
        <v>1</v>
      </c>
      <c r="N1333" s="106"/>
    </row>
    <row r="1334" spans="1:14" ht="19.5" customHeight="1" x14ac:dyDescent="0.25">
      <c r="A1334" s="187" t="s">
        <v>1416</v>
      </c>
      <c r="B1334" s="187"/>
      <c r="C1334" s="116">
        <v>2</v>
      </c>
      <c r="D1334" s="116">
        <v>2</v>
      </c>
      <c r="E1334" s="116">
        <f>SUM(E1332:E1333)</f>
        <v>2</v>
      </c>
      <c r="F1334" s="116">
        <f>SUM(F1332:F1333)</f>
        <v>0</v>
      </c>
      <c r="G1334" s="116">
        <f>SUM(G1332:G1333)</f>
        <v>2</v>
      </c>
      <c r="H1334" s="116"/>
      <c r="I1334" s="116">
        <v>2</v>
      </c>
      <c r="J1334" s="116">
        <v>2</v>
      </c>
      <c r="K1334" s="116">
        <f>SUM(K1332:K1333)</f>
        <v>2</v>
      </c>
      <c r="L1334" s="116">
        <f>SUM(L1332:L1333)</f>
        <v>0</v>
      </c>
      <c r="M1334" s="116">
        <f>SUM(M1332:M1333)</f>
        <v>2</v>
      </c>
      <c r="N1334" s="106"/>
    </row>
    <row r="1335" spans="1:14" ht="19.5" customHeight="1" x14ac:dyDescent="0.25">
      <c r="A1335" s="187" t="s">
        <v>815</v>
      </c>
      <c r="B1335" s="187"/>
      <c r="C1335" s="116">
        <v>22</v>
      </c>
      <c r="D1335" s="150">
        <f>+E1335</f>
        <v>27</v>
      </c>
      <c r="E1335" s="116">
        <f>+E1334+E1319+E1310+E1296+E1291+E1284+E1299+E1331</f>
        <v>27</v>
      </c>
      <c r="F1335" s="116">
        <f>+F1334+F1319+F1310+F1296+F1291+F1284+F1299+F1331</f>
        <v>0</v>
      </c>
      <c r="G1335" s="116">
        <f>+G1334+G1319+G1310+G1296+G1291+G1284+G1299+G1331</f>
        <v>27</v>
      </c>
      <c r="H1335" s="116"/>
      <c r="I1335" s="116">
        <v>27</v>
      </c>
      <c r="J1335" s="150">
        <f>+K1335</f>
        <v>37</v>
      </c>
      <c r="K1335" s="116">
        <f>+K1334+K1319+K1310+K1296+K1291+K1284+K1299+K1331</f>
        <v>37</v>
      </c>
      <c r="L1335" s="116">
        <f>+L1334+L1319+L1310+L1296+L1291+L1284+L1299+L1331</f>
        <v>0</v>
      </c>
      <c r="M1335" s="116">
        <f>+M1334+M1319+M1310+M1296+M1291+M1284+M1299+M1331</f>
        <v>37</v>
      </c>
      <c r="N1335" s="106"/>
    </row>
    <row r="1336" spans="1:14" ht="19.5" customHeight="1" x14ac:dyDescent="0.25">
      <c r="A1336" s="152"/>
      <c r="B1336" s="152"/>
      <c r="C1336" s="152"/>
      <c r="D1336" s="152"/>
      <c r="E1336" s="152"/>
      <c r="F1336" s="152"/>
      <c r="G1336" s="152"/>
      <c r="H1336" s="152"/>
      <c r="I1336" s="152"/>
      <c r="J1336" s="152"/>
      <c r="K1336" s="152"/>
      <c r="L1336" s="152"/>
      <c r="M1336" s="152"/>
      <c r="N1336" s="155"/>
    </row>
    <row r="1337" spans="1:14" ht="19.5" customHeight="1" x14ac:dyDescent="0.25">
      <c r="A1337" s="165" t="s">
        <v>2206</v>
      </c>
      <c r="B1337" s="165"/>
      <c r="C1337" s="165"/>
      <c r="D1337" s="165"/>
      <c r="E1337" s="165"/>
      <c r="F1337" s="165"/>
      <c r="G1337" s="165"/>
      <c r="H1337" s="165"/>
      <c r="I1337" s="165"/>
      <c r="J1337" s="165"/>
      <c r="K1337" s="165"/>
      <c r="L1337" s="165"/>
      <c r="M1337" s="165"/>
      <c r="N1337" s="165"/>
    </row>
    <row r="1338" spans="1:14" ht="19.5" customHeight="1" x14ac:dyDescent="0.25">
      <c r="A1338" s="187" t="s">
        <v>0</v>
      </c>
      <c r="B1338" s="187" t="s">
        <v>1</v>
      </c>
      <c r="C1338" s="187" t="s">
        <v>2167</v>
      </c>
      <c r="D1338" s="187"/>
      <c r="E1338" s="187"/>
      <c r="F1338" s="187"/>
      <c r="G1338" s="187"/>
      <c r="H1338" s="187"/>
      <c r="I1338" s="187" t="s">
        <v>47</v>
      </c>
      <c r="J1338" s="187"/>
      <c r="K1338" s="187"/>
      <c r="L1338" s="187"/>
      <c r="M1338" s="187"/>
      <c r="N1338" s="187"/>
    </row>
    <row r="1339" spans="1:14" ht="19.5" customHeight="1" x14ac:dyDescent="0.25">
      <c r="A1339" s="187"/>
      <c r="B1339" s="187"/>
      <c r="C1339" s="187" t="s">
        <v>48</v>
      </c>
      <c r="D1339" s="187" t="s">
        <v>2168</v>
      </c>
      <c r="E1339" s="187" t="s">
        <v>2</v>
      </c>
      <c r="F1339" s="187" t="s">
        <v>27</v>
      </c>
      <c r="G1339" s="187"/>
      <c r="H1339" s="187"/>
      <c r="I1339" s="187" t="s">
        <v>48</v>
      </c>
      <c r="J1339" s="187" t="s">
        <v>2168</v>
      </c>
      <c r="K1339" s="187" t="s">
        <v>2</v>
      </c>
      <c r="L1339" s="187" t="s">
        <v>27</v>
      </c>
      <c r="M1339" s="187"/>
      <c r="N1339" s="187"/>
    </row>
    <row r="1340" spans="1:14" ht="78.75" customHeight="1" x14ac:dyDescent="0.25">
      <c r="A1340" s="187"/>
      <c r="B1340" s="187"/>
      <c r="C1340" s="187"/>
      <c r="D1340" s="187"/>
      <c r="E1340" s="187"/>
      <c r="F1340" s="150" t="s">
        <v>826</v>
      </c>
      <c r="G1340" s="150" t="s">
        <v>827</v>
      </c>
      <c r="H1340" s="150" t="s">
        <v>1727</v>
      </c>
      <c r="I1340" s="187"/>
      <c r="J1340" s="187"/>
      <c r="K1340" s="187"/>
      <c r="L1340" s="150" t="s">
        <v>826</v>
      </c>
      <c r="M1340" s="150" t="s">
        <v>827</v>
      </c>
      <c r="N1340" s="150" t="s">
        <v>1727</v>
      </c>
    </row>
    <row r="1341" spans="1:14" ht="39.75" customHeight="1" x14ac:dyDescent="0.25">
      <c r="A1341" s="150"/>
      <c r="B1341" s="149" t="s">
        <v>1151</v>
      </c>
      <c r="C1341" s="149"/>
      <c r="D1341" s="149"/>
      <c r="E1341" s="149"/>
      <c r="F1341" s="149"/>
      <c r="G1341" s="149"/>
      <c r="H1341" s="149"/>
      <c r="I1341" s="149" t="s">
        <v>2208</v>
      </c>
      <c r="J1341" s="149" t="s">
        <v>2210</v>
      </c>
      <c r="K1341" s="149">
        <v>1</v>
      </c>
      <c r="L1341" s="149"/>
      <c r="M1341" s="149">
        <v>1</v>
      </c>
      <c r="N1341" s="149"/>
    </row>
    <row r="1342" spans="1:14" ht="15.75" x14ac:dyDescent="0.25">
      <c r="A1342" s="187" t="s">
        <v>639</v>
      </c>
      <c r="B1342" s="187"/>
      <c r="C1342" s="149"/>
      <c r="D1342" s="149"/>
      <c r="E1342" s="149"/>
      <c r="F1342" s="149"/>
      <c r="G1342" s="149"/>
      <c r="H1342" s="149"/>
      <c r="I1342" s="150">
        <v>1</v>
      </c>
      <c r="J1342" s="150">
        <v>1</v>
      </c>
      <c r="K1342" s="150">
        <v>1</v>
      </c>
      <c r="L1342" s="150"/>
      <c r="M1342" s="150">
        <v>1</v>
      </c>
      <c r="N1342" s="149"/>
    </row>
    <row r="1343" spans="1:14" ht="19.5" customHeight="1" x14ac:dyDescent="0.25">
      <c r="A1343" s="150"/>
      <c r="B1343" s="188" t="s">
        <v>2207</v>
      </c>
      <c r="C1343" s="149"/>
      <c r="D1343" s="149"/>
      <c r="E1343" s="149"/>
      <c r="F1343" s="149"/>
      <c r="G1343" s="149"/>
      <c r="H1343" s="149"/>
      <c r="I1343" s="149" t="s">
        <v>1663</v>
      </c>
      <c r="J1343" s="149" t="s">
        <v>2211</v>
      </c>
      <c r="K1343" s="149">
        <v>1</v>
      </c>
      <c r="L1343" s="149"/>
      <c r="M1343" s="149">
        <v>1</v>
      </c>
      <c r="N1343" s="149"/>
    </row>
    <row r="1344" spans="1:14" ht="19.5" customHeight="1" x14ac:dyDescent="0.25">
      <c r="A1344" s="150"/>
      <c r="B1344" s="189"/>
      <c r="C1344" s="149"/>
      <c r="D1344" s="149"/>
      <c r="E1344" s="149"/>
      <c r="F1344" s="149"/>
      <c r="G1344" s="149"/>
      <c r="H1344" s="149"/>
      <c r="I1344" s="149" t="s">
        <v>2209</v>
      </c>
      <c r="J1344" s="149" t="s">
        <v>2212</v>
      </c>
      <c r="K1344" s="149">
        <v>1</v>
      </c>
      <c r="L1344" s="149"/>
      <c r="M1344" s="149">
        <v>1</v>
      </c>
      <c r="N1344" s="149"/>
    </row>
    <row r="1345" spans="1:14" ht="19.5" customHeight="1" x14ac:dyDescent="0.25">
      <c r="A1345" s="187" t="s">
        <v>639</v>
      </c>
      <c r="B1345" s="187"/>
      <c r="C1345" s="149"/>
      <c r="D1345" s="149"/>
      <c r="E1345" s="149"/>
      <c r="F1345" s="149"/>
      <c r="G1345" s="149"/>
      <c r="H1345" s="149"/>
      <c r="I1345" s="150">
        <v>2</v>
      </c>
      <c r="J1345" s="150">
        <v>2</v>
      </c>
      <c r="K1345" s="150">
        <v>2</v>
      </c>
      <c r="L1345" s="150"/>
      <c r="M1345" s="150">
        <v>2</v>
      </c>
      <c r="N1345" s="149"/>
    </row>
    <row r="1346" spans="1:14" ht="19.5" customHeight="1" x14ac:dyDescent="0.25">
      <c r="A1346" s="187" t="s">
        <v>999</v>
      </c>
      <c r="B1346" s="187"/>
      <c r="C1346" s="149"/>
      <c r="D1346" s="149"/>
      <c r="E1346" s="149"/>
      <c r="F1346" s="149"/>
      <c r="G1346" s="149"/>
      <c r="H1346" s="150"/>
      <c r="I1346" s="150">
        <v>3</v>
      </c>
      <c r="J1346" s="150">
        <v>3</v>
      </c>
      <c r="K1346" s="150">
        <v>3</v>
      </c>
      <c r="L1346" s="150"/>
      <c r="M1346" s="150">
        <v>3</v>
      </c>
      <c r="N1346" s="149"/>
    </row>
    <row r="1347" spans="1:14" ht="42" customHeight="1" x14ac:dyDescent="0.25">
      <c r="A1347" s="187" t="s">
        <v>2204</v>
      </c>
      <c r="B1347" s="187"/>
      <c r="C1347" s="31">
        <f>+C1335+C1273+C1132+C1073+C1018+C884+C824+C658+C539+C425+C246+C187+19</f>
        <v>429</v>
      </c>
      <c r="D1347" s="31">
        <f>+D1335+D1273+D1132+D1073+D1018+D884+D824+D658+D539+D425+D246+D187+21</f>
        <v>660</v>
      </c>
      <c r="E1347" s="31">
        <f>+E1335+E1273+E1132+E1073+E1018+E884+E824+E658+E539+E425+E246+E187+21</f>
        <v>660</v>
      </c>
      <c r="F1347" s="31">
        <f>+F1335+F1273+F1132+F1073+F1018+F884+F824+F658+F539+F425+F246+F187</f>
        <v>166</v>
      </c>
      <c r="G1347" s="31">
        <f>+G1335+G1273+G1132+G1073+G1018+G884+G824+G658+G539+G425+G246+G187+18</f>
        <v>491</v>
      </c>
      <c r="H1347" s="31">
        <v>3</v>
      </c>
      <c r="I1347" s="31">
        <f>+I1335+I1273+I1132+I1073+I1018+I884+I824+I658+I539+I425+I246+I187+12+I1346</f>
        <v>477</v>
      </c>
      <c r="J1347" s="31">
        <f>+J1335+J1273+J1132+J1073+J1018+J884+J824+J658+J539+J425+J246+J187+J1346+14</f>
        <v>791</v>
      </c>
      <c r="K1347" s="31">
        <f>+K1335+K1273+K1132+K1073+K1018+K884+K824+K658+K539+K425+K246+K187+K1346+14</f>
        <v>791</v>
      </c>
      <c r="L1347" s="31">
        <f>+L1335+L1273+L1132+L1073+L1018+L884+L824+L658+L539+L425+L246+L187</f>
        <v>203</v>
      </c>
      <c r="M1347" s="31">
        <f>+M1335+M1273+M1132+M1073+M1018+M884+M824+M658+M539+M425+M246+M187+M1346+10</f>
        <v>584</v>
      </c>
      <c r="N1347" s="150">
        <v>4</v>
      </c>
    </row>
    <row r="1349" spans="1:14" ht="19.5" customHeight="1" x14ac:dyDescent="0.25">
      <c r="F1349" s="21" t="s">
        <v>2205</v>
      </c>
    </row>
  </sheetData>
  <mergeCells count="796">
    <mergeCell ref="A2:N2"/>
    <mergeCell ref="B1138:B1142"/>
    <mergeCell ref="B1144:B1147"/>
    <mergeCell ref="B1149:B1153"/>
    <mergeCell ref="B1155:B1157"/>
    <mergeCell ref="B1159:B1160"/>
    <mergeCell ref="B1164:B1166"/>
    <mergeCell ref="B1168:B1171"/>
    <mergeCell ref="B20:B33"/>
    <mergeCell ref="B68:B82"/>
    <mergeCell ref="B113:B121"/>
    <mergeCell ref="B129:B151"/>
    <mergeCell ref="B153:B165"/>
    <mergeCell ref="A820:A822"/>
    <mergeCell ref="B820:B822"/>
    <mergeCell ref="A1131:B1131"/>
    <mergeCell ref="A1132:B1132"/>
    <mergeCell ref="B1087:B1094"/>
    <mergeCell ref="A1095:B1095"/>
    <mergeCell ref="A1096:A1130"/>
    <mergeCell ref="B1096:B1130"/>
    <mergeCell ref="C1097:C1098"/>
    <mergeCell ref="C1099:C1100"/>
    <mergeCell ref="C1112:C1114"/>
    <mergeCell ref="C1115:C1116"/>
    <mergeCell ref="C1117:C1118"/>
    <mergeCell ref="C1120:C1121"/>
    <mergeCell ref="C1124:C1125"/>
    <mergeCell ref="C1126:C1127"/>
    <mergeCell ref="C1129:C1130"/>
    <mergeCell ref="C880:C881"/>
    <mergeCell ref="A852:A854"/>
    <mergeCell ref="B852:B853"/>
    <mergeCell ref="A855:A859"/>
    <mergeCell ref="B855:B858"/>
    <mergeCell ref="A860:A861"/>
    <mergeCell ref="A862:A863"/>
    <mergeCell ref="B867:B868"/>
    <mergeCell ref="A900:B900"/>
    <mergeCell ref="A901:A903"/>
    <mergeCell ref="B901:B903"/>
    <mergeCell ref="A904:B904"/>
    <mergeCell ref="A905:A907"/>
    <mergeCell ref="B905:B907"/>
    <mergeCell ref="A870:A875"/>
    <mergeCell ref="B870:B875"/>
    <mergeCell ref="A876:A883"/>
    <mergeCell ref="B876:B882"/>
    <mergeCell ref="A241:B241"/>
    <mergeCell ref="A242:A244"/>
    <mergeCell ref="B242:B244"/>
    <mergeCell ref="A245:B245"/>
    <mergeCell ref="A246:B246"/>
    <mergeCell ref="A1076:A1078"/>
    <mergeCell ref="B1076:B1078"/>
    <mergeCell ref="C1077:C1078"/>
    <mergeCell ref="D1077:D1078"/>
    <mergeCell ref="A823:B823"/>
    <mergeCell ref="A824:B824"/>
    <mergeCell ref="A827:A829"/>
    <mergeCell ref="B827:B829"/>
    <mergeCell ref="C828:C829"/>
    <mergeCell ref="D828:D829"/>
    <mergeCell ref="A815:B815"/>
    <mergeCell ref="A816:A818"/>
    <mergeCell ref="B816:B818"/>
    <mergeCell ref="A819:B819"/>
    <mergeCell ref="A744:B744"/>
    <mergeCell ref="C721:C722"/>
    <mergeCell ref="A723:B723"/>
    <mergeCell ref="A724:A728"/>
    <mergeCell ref="B724:B728"/>
    <mergeCell ref="A729:A743"/>
    <mergeCell ref="I1004:I1005"/>
    <mergeCell ref="I1007:I1008"/>
    <mergeCell ref="C1012:C1013"/>
    <mergeCell ref="E828:E829"/>
    <mergeCell ref="I828:I829"/>
    <mergeCell ref="D191:D192"/>
    <mergeCell ref="E191:E192"/>
    <mergeCell ref="F191:G191"/>
    <mergeCell ref="I191:I192"/>
    <mergeCell ref="J191:J192"/>
    <mergeCell ref="K191:K192"/>
    <mergeCell ref="F1077:H1077"/>
    <mergeCell ref="A227:A228"/>
    <mergeCell ref="B227:B228"/>
    <mergeCell ref="A229:B229"/>
    <mergeCell ref="A230:A234"/>
    <mergeCell ref="B230:B234"/>
    <mergeCell ref="C231:C232"/>
    <mergeCell ref="A235:B235"/>
    <mergeCell ref="A236:A240"/>
    <mergeCell ref="B236:B240"/>
    <mergeCell ref="A1017:B1017"/>
    <mergeCell ref="A1018:B1018"/>
    <mergeCell ref="A993:B993"/>
    <mergeCell ref="A994:A1002"/>
    <mergeCell ref="B994:B1002"/>
    <mergeCell ref="A1003:B1003"/>
    <mergeCell ref="A1004:A1016"/>
    <mergeCell ref="B1004:B1016"/>
    <mergeCell ref="A193:A195"/>
    <mergeCell ref="B193:B195"/>
    <mergeCell ref="A196:B196"/>
    <mergeCell ref="A197:A201"/>
    <mergeCell ref="B197:B201"/>
    <mergeCell ref="A202:B202"/>
    <mergeCell ref="A190:A192"/>
    <mergeCell ref="B190:B192"/>
    <mergeCell ref="C191:C192"/>
    <mergeCell ref="A1232:B1232"/>
    <mergeCell ref="A1233:A1240"/>
    <mergeCell ref="B1233:B1240"/>
    <mergeCell ref="A1241:B1241"/>
    <mergeCell ref="A1242:A1244"/>
    <mergeCell ref="B1242:B1244"/>
    <mergeCell ref="A1245:B1245"/>
    <mergeCell ref="A1272:B1272"/>
    <mergeCell ref="L191:M191"/>
    <mergeCell ref="A203:A211"/>
    <mergeCell ref="B203:B211"/>
    <mergeCell ref="A212:B212"/>
    <mergeCell ref="A213:A216"/>
    <mergeCell ref="B213:B216"/>
    <mergeCell ref="A217:B217"/>
    <mergeCell ref="A218:A220"/>
    <mergeCell ref="B218:B220"/>
    <mergeCell ref="A221:B221"/>
    <mergeCell ref="A222:A225"/>
    <mergeCell ref="B222:B225"/>
    <mergeCell ref="A226:B226"/>
    <mergeCell ref="E1077:E1078"/>
    <mergeCell ref="I1077:I1078"/>
    <mergeCell ref="C1076:H1076"/>
    <mergeCell ref="A1180:A1182"/>
    <mergeCell ref="B1180:B1182"/>
    <mergeCell ref="A1183:A1186"/>
    <mergeCell ref="B1183:B1186"/>
    <mergeCell ref="A1187:B1187"/>
    <mergeCell ref="A1188:A1194"/>
    <mergeCell ref="C1136:C1137"/>
    <mergeCell ref="D1136:D1137"/>
    <mergeCell ref="E1136:E1137"/>
    <mergeCell ref="A1135:A1137"/>
    <mergeCell ref="B1135:B1137"/>
    <mergeCell ref="C1135:H1135"/>
    <mergeCell ref="C1181:C1182"/>
    <mergeCell ref="D1181:D1182"/>
    <mergeCell ref="E1181:E1182"/>
    <mergeCell ref="B1188:B1194"/>
    <mergeCell ref="F1136:H1136"/>
    <mergeCell ref="A1177:B1177"/>
    <mergeCell ref="I1136:I1137"/>
    <mergeCell ref="J1136:J1137"/>
    <mergeCell ref="K1136:K1137"/>
    <mergeCell ref="L1136:N1136"/>
    <mergeCell ref="A794:B794"/>
    <mergeCell ref="A795:A809"/>
    <mergeCell ref="B795:B809"/>
    <mergeCell ref="C805:C806"/>
    <mergeCell ref="A810:A814"/>
    <mergeCell ref="B810:B814"/>
    <mergeCell ref="J828:J829"/>
    <mergeCell ref="K828:K829"/>
    <mergeCell ref="A830:A836"/>
    <mergeCell ref="B830:B835"/>
    <mergeCell ref="A837:A844"/>
    <mergeCell ref="B837:B843"/>
    <mergeCell ref="A845:A846"/>
    <mergeCell ref="A847:A851"/>
    <mergeCell ref="B847:B850"/>
    <mergeCell ref="F828:H828"/>
    <mergeCell ref="A864:A866"/>
    <mergeCell ref="B864:B865"/>
    <mergeCell ref="A867:A869"/>
    <mergeCell ref="I888:I889"/>
    <mergeCell ref="I761:I762"/>
    <mergeCell ref="A773:A793"/>
    <mergeCell ref="B773:B793"/>
    <mergeCell ref="C773:C775"/>
    <mergeCell ref="C776:C777"/>
    <mergeCell ref="C779:C781"/>
    <mergeCell ref="C782:C786"/>
    <mergeCell ref="C787:C788"/>
    <mergeCell ref="C789:C790"/>
    <mergeCell ref="A745:A772"/>
    <mergeCell ref="B745:B772"/>
    <mergeCell ref="C753:C755"/>
    <mergeCell ref="C758:C759"/>
    <mergeCell ref="C761:C762"/>
    <mergeCell ref="B729:B743"/>
    <mergeCell ref="C730:C731"/>
    <mergeCell ref="A686:A700"/>
    <mergeCell ref="B686:B700"/>
    <mergeCell ref="C688:C690"/>
    <mergeCell ref="C696:C700"/>
    <mergeCell ref="A701:B701"/>
    <mergeCell ref="A702:A722"/>
    <mergeCell ref="B702:B722"/>
    <mergeCell ref="C703:C706"/>
    <mergeCell ref="C707:C711"/>
    <mergeCell ref="C717:C719"/>
    <mergeCell ref="J662:J663"/>
    <mergeCell ref="K662:K663"/>
    <mergeCell ref="A664:A685"/>
    <mergeCell ref="B664:B685"/>
    <mergeCell ref="I664:I666"/>
    <mergeCell ref="I667:I668"/>
    <mergeCell ref="I678:I680"/>
    <mergeCell ref="A661:A663"/>
    <mergeCell ref="B661:B663"/>
    <mergeCell ref="C662:C663"/>
    <mergeCell ref="D662:D663"/>
    <mergeCell ref="E662:E663"/>
    <mergeCell ref="I662:I663"/>
    <mergeCell ref="F662:H662"/>
    <mergeCell ref="C661:H661"/>
    <mergeCell ref="I661:N661"/>
    <mergeCell ref="L662:N662"/>
    <mergeCell ref="A428:A430"/>
    <mergeCell ref="B428:B430"/>
    <mergeCell ref="C429:C430"/>
    <mergeCell ref="A516:A518"/>
    <mergeCell ref="B516:B518"/>
    <mergeCell ref="I516:I518"/>
    <mergeCell ref="A520:A534"/>
    <mergeCell ref="B520:B534"/>
    <mergeCell ref="C520:C521"/>
    <mergeCell ref="I520:I522"/>
    <mergeCell ref="I523:I525"/>
    <mergeCell ref="I526:I527"/>
    <mergeCell ref="I528:I529"/>
    <mergeCell ref="A507:A511"/>
    <mergeCell ref="B507:B511"/>
    <mergeCell ref="I507:I511"/>
    <mergeCell ref="A513:A514"/>
    <mergeCell ref="B513:B514"/>
    <mergeCell ref="I513:I514"/>
    <mergeCell ref="I485:I486"/>
    <mergeCell ref="I488:I494"/>
    <mergeCell ref="D429:D430"/>
    <mergeCell ref="I438:I439"/>
    <mergeCell ref="C439:C440"/>
    <mergeCell ref="J429:J430"/>
    <mergeCell ref="K429:K430"/>
    <mergeCell ref="I495:I496"/>
    <mergeCell ref="I497:I499"/>
    <mergeCell ref="I500:I501"/>
    <mergeCell ref="I502:I505"/>
    <mergeCell ref="A462:A506"/>
    <mergeCell ref="B462:B506"/>
    <mergeCell ref="I462:I470"/>
    <mergeCell ref="C463:C465"/>
    <mergeCell ref="C467:C469"/>
    <mergeCell ref="C470:C471"/>
    <mergeCell ref="I471:I475"/>
    <mergeCell ref="C473:C474"/>
    <mergeCell ref="C475:C476"/>
    <mergeCell ref="I476:I483"/>
    <mergeCell ref="C451:C458"/>
    <mergeCell ref="I453:I460"/>
    <mergeCell ref="C460:C461"/>
    <mergeCell ref="A431:A434"/>
    <mergeCell ref="B431:B434"/>
    <mergeCell ref="A436:A445"/>
    <mergeCell ref="B436:B445"/>
    <mergeCell ref="E429:H429"/>
    <mergeCell ref="C633:C634"/>
    <mergeCell ref="C636:C637"/>
    <mergeCell ref="A639:B639"/>
    <mergeCell ref="A640:A642"/>
    <mergeCell ref="B640:B642"/>
    <mergeCell ref="A643:B643"/>
    <mergeCell ref="A613:B613"/>
    <mergeCell ref="A614:A638"/>
    <mergeCell ref="B614:B638"/>
    <mergeCell ref="C615:C617"/>
    <mergeCell ref="C618:C620"/>
    <mergeCell ref="C621:C625"/>
    <mergeCell ref="C626:C628"/>
    <mergeCell ref="C629:C630"/>
    <mergeCell ref="A653:B653"/>
    <mergeCell ref="A655:B655"/>
    <mergeCell ref="A657:B657"/>
    <mergeCell ref="A658:B658"/>
    <mergeCell ref="A644:A652"/>
    <mergeCell ref="B644:B652"/>
    <mergeCell ref="C645:C646"/>
    <mergeCell ref="I645:I646"/>
    <mergeCell ref="I648:I649"/>
    <mergeCell ref="I650:I651"/>
    <mergeCell ref="I620:I621"/>
    <mergeCell ref="A578:B578"/>
    <mergeCell ref="A579:A602"/>
    <mergeCell ref="B579:B602"/>
    <mergeCell ref="C580:C582"/>
    <mergeCell ref="C584:C585"/>
    <mergeCell ref="I586:I587"/>
    <mergeCell ref="I588:I589"/>
    <mergeCell ref="C589:C590"/>
    <mergeCell ref="C591:C593"/>
    <mergeCell ref="C596:C597"/>
    <mergeCell ref="C599:C600"/>
    <mergeCell ref="A603:B603"/>
    <mergeCell ref="A604:A612"/>
    <mergeCell ref="B604:B612"/>
    <mergeCell ref="C604:C605"/>
    <mergeCell ref="I610:I611"/>
    <mergeCell ref="I614:I615"/>
    <mergeCell ref="A545:A563"/>
    <mergeCell ref="B545:B563"/>
    <mergeCell ref="C545:C546"/>
    <mergeCell ref="I545:I546"/>
    <mergeCell ref="C547:C548"/>
    <mergeCell ref="A564:B564"/>
    <mergeCell ref="A566:B566"/>
    <mergeCell ref="A567:A577"/>
    <mergeCell ref="B567:B577"/>
    <mergeCell ref="I567:I569"/>
    <mergeCell ref="I574:I577"/>
    <mergeCell ref="I547:I548"/>
    <mergeCell ref="C549:C550"/>
    <mergeCell ref="C551:C552"/>
    <mergeCell ref="C554:C555"/>
    <mergeCell ref="C557:C558"/>
    <mergeCell ref="I558:I559"/>
    <mergeCell ref="A415:A424"/>
    <mergeCell ref="B415:B423"/>
    <mergeCell ref="C416:C418"/>
    <mergeCell ref="C357:C358"/>
    <mergeCell ref="C360:C361"/>
    <mergeCell ref="A341:A351"/>
    <mergeCell ref="B341:B350"/>
    <mergeCell ref="C341:C342"/>
    <mergeCell ref="C343:C344"/>
    <mergeCell ref="C345:C346"/>
    <mergeCell ref="C347:C348"/>
    <mergeCell ref="A365:A379"/>
    <mergeCell ref="B365:B378"/>
    <mergeCell ref="C368:C369"/>
    <mergeCell ref="C372:C373"/>
    <mergeCell ref="C374:C377"/>
    <mergeCell ref="C349:C350"/>
    <mergeCell ref="A352:A364"/>
    <mergeCell ref="B352:B364"/>
    <mergeCell ref="C409:C410"/>
    <mergeCell ref="A380:A389"/>
    <mergeCell ref="B380:B389"/>
    <mergeCell ref="C382:C383"/>
    <mergeCell ref="C388:C389"/>
    <mergeCell ref="I270:I272"/>
    <mergeCell ref="C334:C335"/>
    <mergeCell ref="C336:C337"/>
    <mergeCell ref="A321:A331"/>
    <mergeCell ref="B321:B330"/>
    <mergeCell ref="C321:C325"/>
    <mergeCell ref="C326:C329"/>
    <mergeCell ref="A259:A267"/>
    <mergeCell ref="B259:B266"/>
    <mergeCell ref="A268:A292"/>
    <mergeCell ref="B268:B292"/>
    <mergeCell ref="C270:C272"/>
    <mergeCell ref="C273:C274"/>
    <mergeCell ref="C275:C276"/>
    <mergeCell ref="C332:C333"/>
    <mergeCell ref="C302:C306"/>
    <mergeCell ref="C307:C308"/>
    <mergeCell ref="C310:C312"/>
    <mergeCell ref="C290:C292"/>
    <mergeCell ref="A293:A314"/>
    <mergeCell ref="B293:B313"/>
    <mergeCell ref="C293:C294"/>
    <mergeCell ref="C298:C299"/>
    <mergeCell ref="C300:C301"/>
    <mergeCell ref="B182:B185"/>
    <mergeCell ref="C182:C185"/>
    <mergeCell ref="C167:C169"/>
    <mergeCell ref="I167:I169"/>
    <mergeCell ref="J250:J251"/>
    <mergeCell ref="A253:A258"/>
    <mergeCell ref="B253:B257"/>
    <mergeCell ref="C253:C254"/>
    <mergeCell ref="C255:C256"/>
    <mergeCell ref="A249:A251"/>
    <mergeCell ref="B249:B251"/>
    <mergeCell ref="C250:C251"/>
    <mergeCell ref="D250:D251"/>
    <mergeCell ref="E250:E251"/>
    <mergeCell ref="F250:H250"/>
    <mergeCell ref="C249:H249"/>
    <mergeCell ref="I249:N249"/>
    <mergeCell ref="L250:N250"/>
    <mergeCell ref="I250:I251"/>
    <mergeCell ref="K250:K251"/>
    <mergeCell ref="I253:I254"/>
    <mergeCell ref="I255:I256"/>
    <mergeCell ref="C190:H190"/>
    <mergeCell ref="I190:N190"/>
    <mergeCell ref="C136:C142"/>
    <mergeCell ref="I136:I140"/>
    <mergeCell ref="I141:I142"/>
    <mergeCell ref="C144:C145"/>
    <mergeCell ref="I144:I145"/>
    <mergeCell ref="C146:C147"/>
    <mergeCell ref="I146:I147"/>
    <mergeCell ref="C156:C163"/>
    <mergeCell ref="C164:C165"/>
    <mergeCell ref="C148:C150"/>
    <mergeCell ref="I148:I150"/>
    <mergeCell ref="C154:C155"/>
    <mergeCell ref="B123:B127"/>
    <mergeCell ref="C123:C127"/>
    <mergeCell ref="I123:I127"/>
    <mergeCell ref="C118:C119"/>
    <mergeCell ref="I118:I119"/>
    <mergeCell ref="C120:C121"/>
    <mergeCell ref="I120:I121"/>
    <mergeCell ref="C129:C135"/>
    <mergeCell ref="I129:I135"/>
    <mergeCell ref="B56:B66"/>
    <mergeCell ref="C57:C58"/>
    <mergeCell ref="I57:I58"/>
    <mergeCell ref="C59:C60"/>
    <mergeCell ref="I59:I60"/>
    <mergeCell ref="C63:C64"/>
    <mergeCell ref="I63:I64"/>
    <mergeCell ref="B107:B111"/>
    <mergeCell ref="C107:C108"/>
    <mergeCell ref="I107:I108"/>
    <mergeCell ref="B84:B105"/>
    <mergeCell ref="C84:C105"/>
    <mergeCell ref="C5:H5"/>
    <mergeCell ref="F6:H6"/>
    <mergeCell ref="L6:N6"/>
    <mergeCell ref="I5:N5"/>
    <mergeCell ref="K6:K7"/>
    <mergeCell ref="B8:B18"/>
    <mergeCell ref="C8:C11"/>
    <mergeCell ref="I8:I10"/>
    <mergeCell ref="C14:C15"/>
    <mergeCell ref="D6:D7"/>
    <mergeCell ref="E6:E7"/>
    <mergeCell ref="I6:I7"/>
    <mergeCell ref="J6:J7"/>
    <mergeCell ref="B35:B54"/>
    <mergeCell ref="C35:C36"/>
    <mergeCell ref="I36:I40"/>
    <mergeCell ref="C37:C48"/>
    <mergeCell ref="C49:C51"/>
    <mergeCell ref="C52:C54"/>
    <mergeCell ref="A984:A992"/>
    <mergeCell ref="B984:B992"/>
    <mergeCell ref="I985:I986"/>
    <mergeCell ref="I987:I988"/>
    <mergeCell ref="I991:I992"/>
    <mergeCell ref="A935:B935"/>
    <mergeCell ref="A936:A938"/>
    <mergeCell ref="B936:B938"/>
    <mergeCell ref="I938:I939"/>
    <mergeCell ref="A939:A944"/>
    <mergeCell ref="B939:B944"/>
    <mergeCell ref="A945:B945"/>
    <mergeCell ref="A946:A970"/>
    <mergeCell ref="B946:B970"/>
    <mergeCell ref="I946:I947"/>
    <mergeCell ref="I950:I951"/>
    <mergeCell ref="I952:I953"/>
    <mergeCell ref="I954:I955"/>
    <mergeCell ref="C957:C959"/>
    <mergeCell ref="C963:C966"/>
    <mergeCell ref="C967:C970"/>
    <mergeCell ref="J888:J889"/>
    <mergeCell ref="K888:K889"/>
    <mergeCell ref="A971:B971"/>
    <mergeCell ref="A972:A982"/>
    <mergeCell ref="B972:B982"/>
    <mergeCell ref="C979:C980"/>
    <mergeCell ref="A983:B983"/>
    <mergeCell ref="A908:A911"/>
    <mergeCell ref="B908:B911"/>
    <mergeCell ref="A912:B912"/>
    <mergeCell ref="A913:A922"/>
    <mergeCell ref="B913:B922"/>
    <mergeCell ref="I914:I916"/>
    <mergeCell ref="I917:I918"/>
    <mergeCell ref="A923:B923"/>
    <mergeCell ref="A924:A934"/>
    <mergeCell ref="B924:B934"/>
    <mergeCell ref="I924:I926"/>
    <mergeCell ref="A890:A899"/>
    <mergeCell ref="B890:B899"/>
    <mergeCell ref="I890:I891"/>
    <mergeCell ref="C898:C899"/>
    <mergeCell ref="B887:B889"/>
    <mergeCell ref="E888:E889"/>
    <mergeCell ref="A1021:A1023"/>
    <mergeCell ref="B1021:B1023"/>
    <mergeCell ref="C1022:C1023"/>
    <mergeCell ref="D1022:D1023"/>
    <mergeCell ref="E1022:E1023"/>
    <mergeCell ref="I1022:I1023"/>
    <mergeCell ref="J1022:J1023"/>
    <mergeCell ref="A1024:A1026"/>
    <mergeCell ref="B1024:B1026"/>
    <mergeCell ref="A1087:A1094"/>
    <mergeCell ref="A1051:B1051"/>
    <mergeCell ref="A1052:A1056"/>
    <mergeCell ref="B1052:B1056"/>
    <mergeCell ref="C1053:C1054"/>
    <mergeCell ref="B1028:B1032"/>
    <mergeCell ref="A1039:A1043"/>
    <mergeCell ref="B1039:B1043"/>
    <mergeCell ref="A1072:B1072"/>
    <mergeCell ref="A1073:B1073"/>
    <mergeCell ref="A1068:B1068"/>
    <mergeCell ref="A1069:A1071"/>
    <mergeCell ref="B1069:B1071"/>
    <mergeCell ref="C443:C444"/>
    <mergeCell ref="I429:I430"/>
    <mergeCell ref="I1135:N1135"/>
    <mergeCell ref="I1042:I1043"/>
    <mergeCell ref="I1064:I1066"/>
    <mergeCell ref="A1057:B1057"/>
    <mergeCell ref="A1058:A1060"/>
    <mergeCell ref="B1058:B1060"/>
    <mergeCell ref="A1061:B1061"/>
    <mergeCell ref="A1062:A1067"/>
    <mergeCell ref="B1062:B1067"/>
    <mergeCell ref="A1044:B1044"/>
    <mergeCell ref="A1045:A1046"/>
    <mergeCell ref="B1045:B1046"/>
    <mergeCell ref="A1047:B1047"/>
    <mergeCell ref="A1048:A1050"/>
    <mergeCell ref="B1048:B1050"/>
    <mergeCell ref="A1027:B1027"/>
    <mergeCell ref="A1028:A1032"/>
    <mergeCell ref="J1077:J1078"/>
    <mergeCell ref="A1079:A1085"/>
    <mergeCell ref="B1079:B1085"/>
    <mergeCell ref="C543:C544"/>
    <mergeCell ref="D543:D544"/>
    <mergeCell ref="E543:E544"/>
    <mergeCell ref="I543:I544"/>
    <mergeCell ref="J543:J544"/>
    <mergeCell ref="K543:K544"/>
    <mergeCell ref="A447:A461"/>
    <mergeCell ref="B447:B461"/>
    <mergeCell ref="C447:C450"/>
    <mergeCell ref="I447:I449"/>
    <mergeCell ref="A541:N541"/>
    <mergeCell ref="I531:I532"/>
    <mergeCell ref="I533:I534"/>
    <mergeCell ref="A542:A544"/>
    <mergeCell ref="B542:B544"/>
    <mergeCell ref="I1181:I1182"/>
    <mergeCell ref="J1181:J1182"/>
    <mergeCell ref="K1181:K1182"/>
    <mergeCell ref="C827:H827"/>
    <mergeCell ref="L828:N828"/>
    <mergeCell ref="I827:N827"/>
    <mergeCell ref="F888:H888"/>
    <mergeCell ref="C887:H887"/>
    <mergeCell ref="I887:N887"/>
    <mergeCell ref="L888:N888"/>
    <mergeCell ref="F1022:H1022"/>
    <mergeCell ref="C1021:H1021"/>
    <mergeCell ref="I1021:N1021"/>
    <mergeCell ref="L1022:N1022"/>
    <mergeCell ref="C888:C889"/>
    <mergeCell ref="D888:D889"/>
    <mergeCell ref="I1076:N1076"/>
    <mergeCell ref="C1049:C1050"/>
    <mergeCell ref="K1022:K1023"/>
    <mergeCell ref="I1034:I1037"/>
    <mergeCell ref="I1040:I1041"/>
    <mergeCell ref="A1075:N1075"/>
    <mergeCell ref="A1134:N1134"/>
    <mergeCell ref="A1086:B1086"/>
    <mergeCell ref="B1214:B1215"/>
    <mergeCell ref="A1216:B1216"/>
    <mergeCell ref="A1217:A1220"/>
    <mergeCell ref="B1217:B1220"/>
    <mergeCell ref="C1217:C1218"/>
    <mergeCell ref="A1221:B1221"/>
    <mergeCell ref="A1222:A1228"/>
    <mergeCell ref="B1222:B1228"/>
    <mergeCell ref="A1195:B1195"/>
    <mergeCell ref="A1196:A1202"/>
    <mergeCell ref="B1196:B1202"/>
    <mergeCell ref="A1203:B1203"/>
    <mergeCell ref="A1204:A1208"/>
    <mergeCell ref="B1204:B1208"/>
    <mergeCell ref="A1209:B1209"/>
    <mergeCell ref="A1210:A1212"/>
    <mergeCell ref="B1210:B1212"/>
    <mergeCell ref="A1276:A1278"/>
    <mergeCell ref="B1276:B1278"/>
    <mergeCell ref="C1277:C1278"/>
    <mergeCell ref="D1277:D1278"/>
    <mergeCell ref="A1275:N1275"/>
    <mergeCell ref="A1266:A1269"/>
    <mergeCell ref="B1266:B1269"/>
    <mergeCell ref="A1270:B1270"/>
    <mergeCell ref="E1277:E1278"/>
    <mergeCell ref="I1277:I1278"/>
    <mergeCell ref="J1277:J1278"/>
    <mergeCell ref="K1277:K1278"/>
    <mergeCell ref="A1273:B1273"/>
    <mergeCell ref="A1279:A1283"/>
    <mergeCell ref="B1279:B1283"/>
    <mergeCell ref="I1280:I1282"/>
    <mergeCell ref="A1284:B1284"/>
    <mergeCell ref="A1285:A1290"/>
    <mergeCell ref="B1285:B1290"/>
    <mergeCell ref="C1285:C1286"/>
    <mergeCell ref="I1285:I1286"/>
    <mergeCell ref="C1287:C1288"/>
    <mergeCell ref="I1287:I1288"/>
    <mergeCell ref="B1320:B1330"/>
    <mergeCell ref="I1323:I1324"/>
    <mergeCell ref="I1325:I1326"/>
    <mergeCell ref="I1327:I1328"/>
    <mergeCell ref="A1291:B1291"/>
    <mergeCell ref="A1292:A1295"/>
    <mergeCell ref="B1292:B1295"/>
    <mergeCell ref="A1296:B1296"/>
    <mergeCell ref="A1297:A1298"/>
    <mergeCell ref="B1297:B1298"/>
    <mergeCell ref="C1297:C1298"/>
    <mergeCell ref="A1299:B1299"/>
    <mergeCell ref="A1300:A1309"/>
    <mergeCell ref="B1300:B1309"/>
    <mergeCell ref="C1303:C1304"/>
    <mergeCell ref="I298:I299"/>
    <mergeCell ref="I300:I301"/>
    <mergeCell ref="A1331:B1331"/>
    <mergeCell ref="A1332:A1333"/>
    <mergeCell ref="B1332:B1333"/>
    <mergeCell ref="A1334:B1334"/>
    <mergeCell ref="A1335:B1335"/>
    <mergeCell ref="C1180:H1180"/>
    <mergeCell ref="I1180:N1180"/>
    <mergeCell ref="F1181:H1181"/>
    <mergeCell ref="L1181:N1181"/>
    <mergeCell ref="C1276:H1276"/>
    <mergeCell ref="I1276:N1276"/>
    <mergeCell ref="F1277:H1277"/>
    <mergeCell ref="L1277:N1277"/>
    <mergeCell ref="A1310:B1310"/>
    <mergeCell ref="A1311:A1318"/>
    <mergeCell ref="B1311:B1318"/>
    <mergeCell ref="I1311:I1312"/>
    <mergeCell ref="C1313:C1314"/>
    <mergeCell ref="I1314:I1315"/>
    <mergeCell ref="I1316:I1317"/>
    <mergeCell ref="A1319:B1319"/>
    <mergeCell ref="A1320:A1330"/>
    <mergeCell ref="A390:A403"/>
    <mergeCell ref="B390:B402"/>
    <mergeCell ref="C394:C395"/>
    <mergeCell ref="B332:B339"/>
    <mergeCell ref="A315:A320"/>
    <mergeCell ref="B315:B319"/>
    <mergeCell ref="C315:C316"/>
    <mergeCell ref="C317:C318"/>
    <mergeCell ref="A332:A340"/>
    <mergeCell ref="A826:N826"/>
    <mergeCell ref="A886:N886"/>
    <mergeCell ref="A1020:N1020"/>
    <mergeCell ref="A1265:B1265"/>
    <mergeCell ref="A1179:N1179"/>
    <mergeCell ref="K1077:K1078"/>
    <mergeCell ref="A887:A889"/>
    <mergeCell ref="A1033:B1033"/>
    <mergeCell ref="A1034:A1037"/>
    <mergeCell ref="B1034:B1037"/>
    <mergeCell ref="A1038:B1038"/>
    <mergeCell ref="A1255:A1264"/>
    <mergeCell ref="B1255:B1264"/>
    <mergeCell ref="C1259:C1260"/>
    <mergeCell ref="C1263:C1264"/>
    <mergeCell ref="A1229:B1229"/>
    <mergeCell ref="A1230:A1231"/>
    <mergeCell ref="B1230:B1231"/>
    <mergeCell ref="A1246:A1249"/>
    <mergeCell ref="B1246:B1249"/>
    <mergeCell ref="A1250:B1250"/>
    <mergeCell ref="A1251:A1253"/>
    <mergeCell ref="A1213:B1213"/>
    <mergeCell ref="A1214:A1215"/>
    <mergeCell ref="B1251:B1253"/>
    <mergeCell ref="A1254:B1254"/>
    <mergeCell ref="I273:I274"/>
    <mergeCell ref="I275:I276"/>
    <mergeCell ref="N191:N192"/>
    <mergeCell ref="A4:N4"/>
    <mergeCell ref="A189:N189"/>
    <mergeCell ref="A248:N248"/>
    <mergeCell ref="H191:H192"/>
    <mergeCell ref="A5:A7"/>
    <mergeCell ref="B5:B7"/>
    <mergeCell ref="C29:C30"/>
    <mergeCell ref="I29:I30"/>
    <mergeCell ref="C31:C33"/>
    <mergeCell ref="I31:I33"/>
    <mergeCell ref="C6:C7"/>
    <mergeCell ref="C68:C71"/>
    <mergeCell ref="I68:I71"/>
    <mergeCell ref="C72:C73"/>
    <mergeCell ref="I72:I73"/>
    <mergeCell ref="C74:C82"/>
    <mergeCell ref="I74:I82"/>
    <mergeCell ref="I302:I306"/>
    <mergeCell ref="I307:I308"/>
    <mergeCell ref="I332:I333"/>
    <mergeCell ref="I334:I335"/>
    <mergeCell ref="I336:I337"/>
    <mergeCell ref="I341:I342"/>
    <mergeCell ref="I382:I383"/>
    <mergeCell ref="I388:I389"/>
    <mergeCell ref="I394:I395"/>
    <mergeCell ref="C170:C180"/>
    <mergeCell ref="I84:I105"/>
    <mergeCell ref="I154:I163"/>
    <mergeCell ref="I170:I180"/>
    <mergeCell ref="I310:I312"/>
    <mergeCell ref="I315:I316"/>
    <mergeCell ref="I317:I318"/>
    <mergeCell ref="I321:I325"/>
    <mergeCell ref="I326:I329"/>
    <mergeCell ref="C277:C281"/>
    <mergeCell ref="C282:C284"/>
    <mergeCell ref="C287:C289"/>
    <mergeCell ref="I277:I281"/>
    <mergeCell ref="I282:I284"/>
    <mergeCell ref="I287:I289"/>
    <mergeCell ref="I290:I292"/>
    <mergeCell ref="I293:I294"/>
    <mergeCell ref="I404:I405"/>
    <mergeCell ref="I409:I410"/>
    <mergeCell ref="A660:N660"/>
    <mergeCell ref="I416:I418"/>
    <mergeCell ref="I343:I344"/>
    <mergeCell ref="I345:I346"/>
    <mergeCell ref="I347:I348"/>
    <mergeCell ref="I349:I350"/>
    <mergeCell ref="I357:I358"/>
    <mergeCell ref="I360:I361"/>
    <mergeCell ref="I368:I369"/>
    <mergeCell ref="I372:I373"/>
    <mergeCell ref="I374:I377"/>
    <mergeCell ref="A427:N427"/>
    <mergeCell ref="A404:A413"/>
    <mergeCell ref="B404:B413"/>
    <mergeCell ref="C404:C405"/>
    <mergeCell ref="C428:H428"/>
    <mergeCell ref="I428:N428"/>
    <mergeCell ref="L429:N429"/>
    <mergeCell ref="C542:H542"/>
    <mergeCell ref="F543:H543"/>
    <mergeCell ref="L543:N543"/>
    <mergeCell ref="I542:N542"/>
    <mergeCell ref="A1347:B1347"/>
    <mergeCell ref="A19:B19"/>
    <mergeCell ref="A181:B181"/>
    <mergeCell ref="A34:B34"/>
    <mergeCell ref="A55:B55"/>
    <mergeCell ref="A67:B67"/>
    <mergeCell ref="A83:B83"/>
    <mergeCell ref="A106:B106"/>
    <mergeCell ref="A112:B112"/>
    <mergeCell ref="A122:B122"/>
    <mergeCell ref="A128:B128"/>
    <mergeCell ref="A152:B152"/>
    <mergeCell ref="A166:B166"/>
    <mergeCell ref="A186:B186"/>
    <mergeCell ref="A187:B187"/>
    <mergeCell ref="B167:B180"/>
    <mergeCell ref="A1337:N1337"/>
    <mergeCell ref="A1338:A1340"/>
    <mergeCell ref="B1338:B1340"/>
    <mergeCell ref="C1338:H1338"/>
    <mergeCell ref="I1338:N1338"/>
    <mergeCell ref="C1339:C1340"/>
    <mergeCell ref="D1339:D1340"/>
    <mergeCell ref="E1339:E1340"/>
    <mergeCell ref="F1339:H1339"/>
    <mergeCell ref="I1339:I1340"/>
    <mergeCell ref="J1339:J1340"/>
    <mergeCell ref="K1339:K1340"/>
    <mergeCell ref="L1339:N1339"/>
    <mergeCell ref="B1343:B1344"/>
    <mergeCell ref="A1345:B1345"/>
    <mergeCell ref="A1346:B1346"/>
    <mergeCell ref="A1342:B1342"/>
  </mergeCells>
  <conditionalFormatting sqref="C123 D56:D58 D62:D66 C52 C84 C107 C109:C110 C35 C37 C49 I35 J56:J66 I84 I107 I109:I110 I123 C87 A540:M540">
    <cfRule type="cellIs" dxfId="180" priority="214" stopIfTrue="1" operator="equal">
      <formula>0</formula>
    </cfRule>
  </conditionalFormatting>
  <conditionalFormatting sqref="C123 C84 C107 C109:C110 I84 I107 I109:I110 I123 C87">
    <cfRule type="cellIs" dxfId="179" priority="215" stopIfTrue="1" operator="equal">
      <formula>0</formula>
    </cfRule>
  </conditionalFormatting>
  <conditionalFormatting sqref="E313:H313">
    <cfRule type="cellIs" dxfId="178" priority="182" stopIfTrue="1" operator="equal">
      <formula>0</formula>
    </cfRule>
  </conditionalFormatting>
  <conditionalFormatting sqref="F423 D404:H404 E352:H378 B253:H257 C258:H258 C267:H267 C351:H351 C314:H314 C320:H320 C331:H340 C403:H403 A425:B426 C379:H379 C426:M426 C343:C344 C341 C349 C317 C319 C315 C321 C380:C382 C352 C424:H425">
    <cfRule type="cellIs" dxfId="177" priority="213" stopIfTrue="1" operator="equal">
      <formula>0</formula>
    </cfRule>
  </conditionalFormatting>
  <conditionalFormatting sqref="A253:A257">
    <cfRule type="cellIs" dxfId="176" priority="212" stopIfTrue="1" operator="equal">
      <formula>0</formula>
    </cfRule>
  </conditionalFormatting>
  <conditionalFormatting sqref="C409:D409 D417:D418 C413:D416 D412 C411:D411 D410">
    <cfRule type="cellIs" dxfId="175" priority="191" stopIfTrue="1" operator="equal">
      <formula>0</formula>
    </cfRule>
  </conditionalFormatting>
  <conditionalFormatting sqref="D423">
    <cfRule type="cellIs" dxfId="174" priority="190" stopIfTrue="1" operator="equal">
      <formula>0</formula>
    </cfRule>
  </conditionalFormatting>
  <conditionalFormatting sqref="C419 C420:D422 F419:F422">
    <cfRule type="cellIs" dxfId="173" priority="189" stopIfTrue="1" operator="equal">
      <formula>0</formula>
    </cfRule>
  </conditionalFormatting>
  <conditionalFormatting sqref="E268:H277">
    <cfRule type="cellIs" dxfId="172" priority="188" stopIfTrue="1" operator="equal">
      <formula>0</formula>
    </cfRule>
  </conditionalFormatting>
  <conditionalFormatting sqref="E278:H282">
    <cfRule type="cellIs" dxfId="171" priority="187" stopIfTrue="1" operator="equal">
      <formula>0</formula>
    </cfRule>
  </conditionalFormatting>
  <conditionalFormatting sqref="E308:H312">
    <cfRule type="cellIs" dxfId="170" priority="183" stopIfTrue="1" operator="equal">
      <formula>0</formula>
    </cfRule>
  </conditionalFormatting>
  <conditionalFormatting sqref="E283:H292">
    <cfRule type="cellIs" dxfId="169" priority="186" stopIfTrue="1" operator="equal">
      <formula>0</formula>
    </cfRule>
  </conditionalFormatting>
  <conditionalFormatting sqref="E293:H297">
    <cfRule type="cellIs" dxfId="168" priority="185" stopIfTrue="1" operator="equal">
      <formula>0</formula>
    </cfRule>
  </conditionalFormatting>
  <conditionalFormatting sqref="E298:H307">
    <cfRule type="cellIs" dxfId="167" priority="184" stopIfTrue="1" operator="equal">
      <formula>0</formula>
    </cfRule>
  </conditionalFormatting>
  <conditionalFormatting sqref="D579:D580 D583:D586 D591:D594 D596:D600">
    <cfRule type="cellIs" dxfId="166" priority="181" stopIfTrue="1" operator="equal">
      <formula>0</formula>
    </cfRule>
  </conditionalFormatting>
  <conditionalFormatting sqref="I580">
    <cfRule type="cellIs" dxfId="165" priority="180" stopIfTrue="1" operator="equal">
      <formula>0</formula>
    </cfRule>
  </conditionalFormatting>
  <conditionalFormatting sqref="E265:H266">
    <cfRule type="cellIs" dxfId="164" priority="200" stopIfTrue="1" operator="equal">
      <formula>0</formula>
    </cfRule>
  </conditionalFormatting>
  <conditionalFormatting sqref="E259:H264">
    <cfRule type="cellIs" dxfId="163" priority="199" stopIfTrue="1" operator="equal">
      <formula>0</formula>
    </cfRule>
  </conditionalFormatting>
  <conditionalFormatting sqref="C259:C260">
    <cfRule type="cellIs" dxfId="162" priority="198" stopIfTrue="1" operator="equal">
      <formula>0</formula>
    </cfRule>
  </conditionalFormatting>
  <conditionalFormatting sqref="C261">
    <cfRule type="cellIs" dxfId="161" priority="197" stopIfTrue="1" operator="equal">
      <formula>0</formula>
    </cfRule>
  </conditionalFormatting>
  <conditionalFormatting sqref="C342 E341:H350">
    <cfRule type="cellIs" dxfId="160" priority="196" stopIfTrue="1" operator="equal">
      <formula>0</formula>
    </cfRule>
  </conditionalFormatting>
  <conditionalFormatting sqref="E315:H319">
    <cfRule type="cellIs" dxfId="159" priority="195" stopIfTrue="1" operator="equal">
      <formula>0</formula>
    </cfRule>
  </conditionalFormatting>
  <conditionalFormatting sqref="C323 E321:H330">
    <cfRule type="cellIs" dxfId="158" priority="194" stopIfTrue="1" operator="equal">
      <formula>0</formula>
    </cfRule>
  </conditionalFormatting>
  <conditionalFormatting sqref="E380:H402">
    <cfRule type="cellIs" dxfId="157" priority="193" stopIfTrue="1" operator="equal">
      <formula>0</formula>
    </cfRule>
  </conditionalFormatting>
  <conditionalFormatting sqref="C407:D408 F407:F418 C423">
    <cfRule type="cellIs" dxfId="156" priority="192" stopIfTrue="1" operator="equal">
      <formula>0</formula>
    </cfRule>
  </conditionalFormatting>
  <conditionalFormatting sqref="J586">
    <cfRule type="cellIs" dxfId="155" priority="172" stopIfTrue="1" operator="equal">
      <formula>0</formula>
    </cfRule>
  </conditionalFormatting>
  <conditionalFormatting sqref="J580">
    <cfRule type="cellIs" dxfId="154" priority="179" stopIfTrue="1" operator="equal">
      <formula>0</formula>
    </cfRule>
  </conditionalFormatting>
  <conditionalFormatting sqref="J581:J583">
    <cfRule type="cellIs" dxfId="153" priority="178" stopIfTrue="1" operator="equal">
      <formula>0</formula>
    </cfRule>
  </conditionalFormatting>
  <conditionalFormatting sqref="I581:I583">
    <cfRule type="cellIs" dxfId="152" priority="177" stopIfTrue="1" operator="equal">
      <formula>0</formula>
    </cfRule>
  </conditionalFormatting>
  <conditionalFormatting sqref="J584">
    <cfRule type="cellIs" dxfId="151" priority="176" stopIfTrue="1" operator="equal">
      <formula>0</formula>
    </cfRule>
  </conditionalFormatting>
  <conditionalFormatting sqref="J585">
    <cfRule type="cellIs" dxfId="150" priority="175" stopIfTrue="1" operator="equal">
      <formula>0</formula>
    </cfRule>
  </conditionalFormatting>
  <conditionalFormatting sqref="I585">
    <cfRule type="cellIs" dxfId="149" priority="174" stopIfTrue="1" operator="equal">
      <formula>0</formula>
    </cfRule>
  </conditionalFormatting>
  <conditionalFormatting sqref="I586">
    <cfRule type="cellIs" dxfId="148" priority="173" stopIfTrue="1" operator="equal">
      <formula>0</formula>
    </cfRule>
  </conditionalFormatting>
  <conditionalFormatting sqref="J587">
    <cfRule type="cellIs" dxfId="147" priority="171" stopIfTrue="1" operator="equal">
      <formula>0</formula>
    </cfRule>
  </conditionalFormatting>
  <conditionalFormatting sqref="J588:J589">
    <cfRule type="cellIs" dxfId="146" priority="170" stopIfTrue="1" operator="equal">
      <formula>0</formula>
    </cfRule>
  </conditionalFormatting>
  <conditionalFormatting sqref="J590:J591">
    <cfRule type="cellIs" dxfId="145" priority="169" stopIfTrue="1" operator="equal">
      <formula>0</formula>
    </cfRule>
  </conditionalFormatting>
  <conditionalFormatting sqref="J596">
    <cfRule type="cellIs" dxfId="144" priority="163" stopIfTrue="1" operator="equal">
      <formula>0</formula>
    </cfRule>
  </conditionalFormatting>
  <conditionalFormatting sqref="I592">
    <cfRule type="cellIs" dxfId="143" priority="168" stopIfTrue="1" operator="equal">
      <formula>0</formula>
    </cfRule>
  </conditionalFormatting>
  <conditionalFormatting sqref="J592">
    <cfRule type="cellIs" dxfId="142" priority="167" stopIfTrue="1" operator="equal">
      <formula>0</formula>
    </cfRule>
  </conditionalFormatting>
  <conditionalFormatting sqref="J593">
    <cfRule type="cellIs" dxfId="141" priority="166" stopIfTrue="1" operator="equal">
      <formula>0</formula>
    </cfRule>
  </conditionalFormatting>
  <conditionalFormatting sqref="J594">
    <cfRule type="cellIs" dxfId="140" priority="165" stopIfTrue="1" operator="equal">
      <formula>0</formula>
    </cfRule>
  </conditionalFormatting>
  <conditionalFormatting sqref="J595">
    <cfRule type="cellIs" dxfId="139" priority="164" stopIfTrue="1" operator="equal">
      <formula>0</formula>
    </cfRule>
  </conditionalFormatting>
  <conditionalFormatting sqref="J602">
    <cfRule type="cellIs" dxfId="138" priority="159" stopIfTrue="1" operator="equal">
      <formula>0</formula>
    </cfRule>
  </conditionalFormatting>
  <conditionalFormatting sqref="J597">
    <cfRule type="cellIs" dxfId="137" priority="162" stopIfTrue="1" operator="equal">
      <formula>0</formula>
    </cfRule>
  </conditionalFormatting>
  <conditionalFormatting sqref="J598:J599">
    <cfRule type="cellIs" dxfId="136" priority="161" stopIfTrue="1" operator="equal">
      <formula>0</formula>
    </cfRule>
  </conditionalFormatting>
  <conditionalFormatting sqref="J600:J601">
    <cfRule type="cellIs" dxfId="135" priority="160" stopIfTrue="1" operator="equal">
      <formula>0</formula>
    </cfRule>
  </conditionalFormatting>
  <conditionalFormatting sqref="D601:D602">
    <cfRule type="cellIs" dxfId="134" priority="158" stopIfTrue="1" operator="equal">
      <formula>0</formula>
    </cfRule>
  </conditionalFormatting>
  <conditionalFormatting sqref="D581:D582">
    <cfRule type="cellIs" dxfId="133" priority="157" stopIfTrue="1" operator="equal">
      <formula>0</formula>
    </cfRule>
  </conditionalFormatting>
  <conditionalFormatting sqref="J582">
    <cfRule type="cellIs" dxfId="132" priority="156" stopIfTrue="1" operator="equal">
      <formula>0</formula>
    </cfRule>
  </conditionalFormatting>
  <conditionalFormatting sqref="I584">
    <cfRule type="cellIs" dxfId="131" priority="153" stopIfTrue="1" operator="equal">
      <formula>0</formula>
    </cfRule>
  </conditionalFormatting>
  <conditionalFormatting sqref="J586:J587">
    <cfRule type="cellIs" dxfId="130" priority="149" stopIfTrue="1" operator="equal">
      <formula>0</formula>
    </cfRule>
  </conditionalFormatting>
  <conditionalFormatting sqref="J584">
    <cfRule type="cellIs" dxfId="129" priority="152" stopIfTrue="1" operator="equal">
      <formula>0</formula>
    </cfRule>
  </conditionalFormatting>
  <conditionalFormatting sqref="J583">
    <cfRule type="cellIs" dxfId="128" priority="155" stopIfTrue="1" operator="equal">
      <formula>0</formula>
    </cfRule>
  </conditionalFormatting>
  <conditionalFormatting sqref="I583">
    <cfRule type="cellIs" dxfId="127" priority="154" stopIfTrue="1" operator="equal">
      <formula>0</formula>
    </cfRule>
  </conditionalFormatting>
  <conditionalFormatting sqref="J585">
    <cfRule type="cellIs" dxfId="126" priority="151" stopIfTrue="1" operator="equal">
      <formula>0</formula>
    </cfRule>
  </conditionalFormatting>
  <conditionalFormatting sqref="I585">
    <cfRule type="cellIs" dxfId="125" priority="150" stopIfTrue="1" operator="equal">
      <formula>0</formula>
    </cfRule>
  </conditionalFormatting>
  <conditionalFormatting sqref="J588:J589">
    <cfRule type="cellIs" dxfId="124" priority="148" stopIfTrue="1" operator="equal">
      <formula>0</formula>
    </cfRule>
  </conditionalFormatting>
  <conditionalFormatting sqref="D587:D588">
    <cfRule type="cellIs" dxfId="123" priority="147" stopIfTrue="1" operator="equal">
      <formula>0</formula>
    </cfRule>
  </conditionalFormatting>
  <conditionalFormatting sqref="D589:D590">
    <cfRule type="cellIs" dxfId="122" priority="146" stopIfTrue="1" operator="equal">
      <formula>0</formula>
    </cfRule>
  </conditionalFormatting>
  <conditionalFormatting sqref="D595">
    <cfRule type="cellIs" dxfId="121" priority="145" stopIfTrue="1" operator="equal">
      <formula>0</formula>
    </cfRule>
  </conditionalFormatting>
  <conditionalFormatting sqref="C533 A539:M539 D533:M538 D532:H532 I530 C507:C519 D519:M519 D503:H506 C497:C504 D492:H497 D500:H501 C487:C493 D487:H489 D509:H518 A512:B520 I487 I489:I493 I498 I503:I504 D477:E477 I512 I515 I517 C529:H531 C526:I527 I520:I523 C520:H524 A535:C538 C475 C462 E479:E486 E490:E491 E498:E499 E502 E507:E508 I476 A446:A447 C446:C448 F431:H436 B436:B448 C436:E436 I436:I438 C479:D485 F479:H485 I472:I474 D446:H476 I440:I447 I452:I462 I484:M484 I431:M435 I451:M451 J436:M450 J452:M483 J485:M518 J520:M532 C437:H445 A431:E435 E429:E430">
    <cfRule type="cellIs" dxfId="120" priority="144" operator="equal">
      <formula>0</formula>
    </cfRule>
  </conditionalFormatting>
  <conditionalFormatting sqref="D706:D716 D719 D721:D722">
    <cfRule type="cellIs" dxfId="119" priority="143" stopIfTrue="1" operator="equal">
      <formula>0</formula>
    </cfRule>
  </conditionalFormatting>
  <conditionalFormatting sqref="C725:C726 C738:C739 C732:C735 C728:C730">
    <cfRule type="cellIs" dxfId="118" priority="142" stopIfTrue="1" operator="equal">
      <formula>0</formula>
    </cfRule>
  </conditionalFormatting>
  <conditionalFormatting sqref="C740">
    <cfRule type="cellIs" dxfId="117" priority="141" stopIfTrue="1" operator="equal">
      <formula>0</formula>
    </cfRule>
  </conditionalFormatting>
  <conditionalFormatting sqref="D725:D736 D741 D743 D739">
    <cfRule type="cellIs" dxfId="116" priority="140" stopIfTrue="1" operator="equal">
      <formula>0</formula>
    </cfRule>
  </conditionalFormatting>
  <conditionalFormatting sqref="C770:C771">
    <cfRule type="cellIs" dxfId="115" priority="139" stopIfTrue="1" operator="equal">
      <formula>0</formula>
    </cfRule>
  </conditionalFormatting>
  <conditionalFormatting sqref="D764:D769 D748:D762">
    <cfRule type="cellIs" dxfId="114" priority="138" stopIfTrue="1" operator="equal">
      <formula>0</formula>
    </cfRule>
  </conditionalFormatting>
  <conditionalFormatting sqref="D795:D814">
    <cfRule type="cellIs" dxfId="113" priority="137" stopIfTrue="1" operator="equal">
      <formula>0</formula>
    </cfRule>
  </conditionalFormatting>
  <conditionalFormatting sqref="D795:D814">
    <cfRule type="cellIs" dxfId="112" priority="136" stopIfTrue="1" operator="equal">
      <formula>0</formula>
    </cfRule>
  </conditionalFormatting>
  <conditionalFormatting sqref="C816:C818">
    <cfRule type="cellIs" dxfId="111" priority="135" stopIfTrue="1" operator="equal">
      <formula>0</formula>
    </cfRule>
  </conditionalFormatting>
  <conditionalFormatting sqref="J727">
    <cfRule type="cellIs" dxfId="110" priority="134" stopIfTrue="1" operator="equal">
      <formula>0</formula>
    </cfRule>
  </conditionalFormatting>
  <conditionalFormatting sqref="I738">
    <cfRule type="cellIs" dxfId="109" priority="133" stopIfTrue="1" operator="equal">
      <formula>0</formula>
    </cfRule>
  </conditionalFormatting>
  <conditionalFormatting sqref="J761:J762">
    <cfRule type="cellIs" dxfId="108" priority="132" stopIfTrue="1" operator="equal">
      <formula>0</formula>
    </cfRule>
  </conditionalFormatting>
  <conditionalFormatting sqref="I770">
    <cfRule type="cellIs" dxfId="107" priority="131" stopIfTrue="1" operator="equal">
      <formula>0</formula>
    </cfRule>
  </conditionalFormatting>
  <conditionalFormatting sqref="J765">
    <cfRule type="cellIs" dxfId="106" priority="130" stopIfTrue="1" operator="equal">
      <formula>0</formula>
    </cfRule>
  </conditionalFormatting>
  <conditionalFormatting sqref="J757">
    <cfRule type="cellIs" dxfId="105" priority="129" stopIfTrue="1" operator="equal">
      <formula>0</formula>
    </cfRule>
  </conditionalFormatting>
  <conditionalFormatting sqref="J797">
    <cfRule type="cellIs" dxfId="104" priority="128" stopIfTrue="1" operator="equal">
      <formula>0</formula>
    </cfRule>
  </conditionalFormatting>
  <conditionalFormatting sqref="J797">
    <cfRule type="cellIs" dxfId="103" priority="127" stopIfTrue="1" operator="equal">
      <formula>0</formula>
    </cfRule>
  </conditionalFormatting>
  <conditionalFormatting sqref="J812">
    <cfRule type="cellIs" dxfId="102" priority="126" stopIfTrue="1" operator="equal">
      <formula>0</formula>
    </cfRule>
  </conditionalFormatting>
  <conditionalFormatting sqref="J812">
    <cfRule type="cellIs" dxfId="101" priority="125" stopIfTrue="1" operator="equal">
      <formula>0</formula>
    </cfRule>
  </conditionalFormatting>
  <conditionalFormatting sqref="J795">
    <cfRule type="cellIs" dxfId="100" priority="124" stopIfTrue="1" operator="equal">
      <formula>0</formula>
    </cfRule>
  </conditionalFormatting>
  <conditionalFormatting sqref="J795">
    <cfRule type="cellIs" dxfId="99" priority="123" stopIfTrue="1" operator="equal">
      <formula>0</formula>
    </cfRule>
  </conditionalFormatting>
  <conditionalFormatting sqref="J814">
    <cfRule type="cellIs" dxfId="98" priority="122" stopIfTrue="1" operator="equal">
      <formula>0</formula>
    </cfRule>
  </conditionalFormatting>
  <conditionalFormatting sqref="J814">
    <cfRule type="cellIs" dxfId="97" priority="121" stopIfTrue="1" operator="equal">
      <formula>0</formula>
    </cfRule>
  </conditionalFormatting>
  <conditionalFormatting sqref="J810">
    <cfRule type="cellIs" dxfId="96" priority="120" stopIfTrue="1" operator="equal">
      <formula>0</formula>
    </cfRule>
  </conditionalFormatting>
  <conditionalFormatting sqref="J810">
    <cfRule type="cellIs" dxfId="95" priority="119" stopIfTrue="1" operator="equal">
      <formula>0</formula>
    </cfRule>
  </conditionalFormatting>
  <conditionalFormatting sqref="J811">
    <cfRule type="cellIs" dxfId="94" priority="118" stopIfTrue="1" operator="equal">
      <formula>0</formula>
    </cfRule>
  </conditionalFormatting>
  <conditionalFormatting sqref="J811">
    <cfRule type="cellIs" dxfId="93" priority="117" stopIfTrue="1" operator="equal">
      <formula>0</formula>
    </cfRule>
  </conditionalFormatting>
  <conditionalFormatting sqref="J802">
    <cfRule type="cellIs" dxfId="92" priority="116" stopIfTrue="1" operator="equal">
      <formula>0</formula>
    </cfRule>
  </conditionalFormatting>
  <conditionalFormatting sqref="J802">
    <cfRule type="cellIs" dxfId="91" priority="115" stopIfTrue="1" operator="equal">
      <formula>0</formula>
    </cfRule>
  </conditionalFormatting>
  <conditionalFormatting sqref="J713">
    <cfRule type="cellIs" dxfId="90" priority="114" stopIfTrue="1" operator="equal">
      <formula>0</formula>
    </cfRule>
  </conditionalFormatting>
  <conditionalFormatting sqref="J714">
    <cfRule type="cellIs" dxfId="89" priority="113" stopIfTrue="1" operator="equal">
      <formula>0</formula>
    </cfRule>
  </conditionalFormatting>
  <conditionalFormatting sqref="J709">
    <cfRule type="cellIs" dxfId="88" priority="112" stopIfTrue="1" operator="equal">
      <formula>0</formula>
    </cfRule>
  </conditionalFormatting>
  <conditionalFormatting sqref="I733">
    <cfRule type="cellIs" dxfId="87" priority="111" stopIfTrue="1" operator="equal">
      <formula>0</formula>
    </cfRule>
  </conditionalFormatting>
  <conditionalFormatting sqref="J733">
    <cfRule type="cellIs" dxfId="86" priority="110" stopIfTrue="1" operator="equal">
      <formula>0</formula>
    </cfRule>
  </conditionalFormatting>
  <conditionalFormatting sqref="I740">
    <cfRule type="cellIs" dxfId="85" priority="109" stopIfTrue="1" operator="equal">
      <formula>0</formula>
    </cfRule>
  </conditionalFormatting>
  <conditionalFormatting sqref="J756">
    <cfRule type="cellIs" dxfId="84" priority="108" stopIfTrue="1" operator="equal">
      <formula>0</formula>
    </cfRule>
  </conditionalFormatting>
  <conditionalFormatting sqref="J760">
    <cfRule type="cellIs" dxfId="83" priority="107" stopIfTrue="1" operator="equal">
      <formula>0</formula>
    </cfRule>
  </conditionalFormatting>
  <conditionalFormatting sqref="J748">
    <cfRule type="cellIs" dxfId="82" priority="106" stopIfTrue="1" operator="equal">
      <formula>0</formula>
    </cfRule>
  </conditionalFormatting>
  <conditionalFormatting sqref="J801">
    <cfRule type="cellIs" dxfId="81" priority="105" stopIfTrue="1" operator="equal">
      <formula>0</formula>
    </cfRule>
  </conditionalFormatting>
  <conditionalFormatting sqref="J801">
    <cfRule type="cellIs" dxfId="80" priority="104" stopIfTrue="1" operator="equal">
      <formula>0</formula>
    </cfRule>
  </conditionalFormatting>
  <conditionalFormatting sqref="J803">
    <cfRule type="cellIs" dxfId="79" priority="103" stopIfTrue="1" operator="equal">
      <formula>0</formula>
    </cfRule>
  </conditionalFormatting>
  <conditionalFormatting sqref="J803">
    <cfRule type="cellIs" dxfId="78" priority="102" stopIfTrue="1" operator="equal">
      <formula>0</formula>
    </cfRule>
  </conditionalFormatting>
  <conditionalFormatting sqref="J804">
    <cfRule type="cellIs" dxfId="77" priority="101" stopIfTrue="1" operator="equal">
      <formula>0</formula>
    </cfRule>
  </conditionalFormatting>
  <conditionalFormatting sqref="J804">
    <cfRule type="cellIs" dxfId="76" priority="100" stopIfTrue="1" operator="equal">
      <formula>0</formula>
    </cfRule>
  </conditionalFormatting>
  <conditionalFormatting sqref="J796">
    <cfRule type="cellIs" dxfId="75" priority="99" stopIfTrue="1" operator="equal">
      <formula>0</formula>
    </cfRule>
  </conditionalFormatting>
  <conditionalFormatting sqref="J796">
    <cfRule type="cellIs" dxfId="74" priority="98" stopIfTrue="1" operator="equal">
      <formula>0</formula>
    </cfRule>
  </conditionalFormatting>
  <conditionalFormatting sqref="I739">
    <cfRule type="cellIs" dxfId="73" priority="97" stopIfTrue="1" operator="equal">
      <formula>0</formula>
    </cfRule>
  </conditionalFormatting>
  <conditionalFormatting sqref="J739">
    <cfRule type="cellIs" dxfId="72" priority="96" stopIfTrue="1" operator="equal">
      <formula>0</formula>
    </cfRule>
  </conditionalFormatting>
  <conditionalFormatting sqref="J730">
    <cfRule type="cellIs" dxfId="71" priority="95" stopIfTrue="1" operator="equal">
      <formula>0</formula>
    </cfRule>
  </conditionalFormatting>
  <conditionalFormatting sqref="I732">
    <cfRule type="cellIs" dxfId="70" priority="94" stopIfTrue="1" operator="equal">
      <formula>0</formula>
    </cfRule>
  </conditionalFormatting>
  <conditionalFormatting sqref="J732">
    <cfRule type="cellIs" dxfId="69" priority="93" stopIfTrue="1" operator="equal">
      <formula>0</formula>
    </cfRule>
  </conditionalFormatting>
  <conditionalFormatting sqref="J749:J750">
    <cfRule type="cellIs" dxfId="68" priority="92" stopIfTrue="1" operator="equal">
      <formula>0</formula>
    </cfRule>
  </conditionalFormatting>
  <conditionalFormatting sqref="J751:J752">
    <cfRule type="cellIs" dxfId="67" priority="91" stopIfTrue="1" operator="equal">
      <formula>0</formula>
    </cfRule>
  </conditionalFormatting>
  <conditionalFormatting sqref="J746">
    <cfRule type="cellIs" dxfId="66" priority="90" stopIfTrue="1" operator="equal">
      <formula>0</formula>
    </cfRule>
  </conditionalFormatting>
  <conditionalFormatting sqref="I747:J747">
    <cfRule type="cellIs" dxfId="65" priority="89" stopIfTrue="1" operator="equal">
      <formula>0</formula>
    </cfRule>
  </conditionalFormatting>
  <conditionalFormatting sqref="J822">
    <cfRule type="cellIs" dxfId="64" priority="88" stopIfTrue="1" operator="equal">
      <formula>0</formula>
    </cfRule>
  </conditionalFormatting>
  <conditionalFormatting sqref="I822">
    <cfRule type="cellIs" dxfId="63" priority="87" stopIfTrue="1" operator="equal">
      <formula>0</formula>
    </cfRule>
  </conditionalFormatting>
  <conditionalFormatting sqref="J767">
    <cfRule type="cellIs" dxfId="62" priority="86" stopIfTrue="1" operator="equal">
      <formula>0</formula>
    </cfRule>
  </conditionalFormatting>
  <conditionalFormatting sqref="J764">
    <cfRule type="cellIs" dxfId="61" priority="85" stopIfTrue="1" operator="equal">
      <formula>0</formula>
    </cfRule>
  </conditionalFormatting>
  <conditionalFormatting sqref="J766">
    <cfRule type="cellIs" dxfId="60" priority="84" stopIfTrue="1" operator="equal">
      <formula>0</formula>
    </cfRule>
  </conditionalFormatting>
  <conditionalFormatting sqref="J800">
    <cfRule type="cellIs" dxfId="59" priority="83" stopIfTrue="1" operator="equal">
      <formula>0</formula>
    </cfRule>
  </conditionalFormatting>
  <conditionalFormatting sqref="J800">
    <cfRule type="cellIs" dxfId="58" priority="82" stopIfTrue="1" operator="equal">
      <formula>0</formula>
    </cfRule>
  </conditionalFormatting>
  <conditionalFormatting sqref="J769">
    <cfRule type="cellIs" dxfId="57" priority="81" stopIfTrue="1" operator="equal">
      <formula>0</formula>
    </cfRule>
  </conditionalFormatting>
  <conditionalFormatting sqref="J807">
    <cfRule type="cellIs" dxfId="56" priority="80" stopIfTrue="1" operator="equal">
      <formula>0</formula>
    </cfRule>
  </conditionalFormatting>
  <conditionalFormatting sqref="J807">
    <cfRule type="cellIs" dxfId="55" priority="79" stopIfTrue="1" operator="equal">
      <formula>0</formula>
    </cfRule>
  </conditionalFormatting>
  <conditionalFormatting sqref="J716">
    <cfRule type="cellIs" dxfId="54" priority="78" stopIfTrue="1" operator="equal">
      <formula>0</formula>
    </cfRule>
  </conditionalFormatting>
  <conditionalFormatting sqref="I771">
    <cfRule type="cellIs" dxfId="53" priority="77" stopIfTrue="1" operator="equal">
      <formula>0</formula>
    </cfRule>
  </conditionalFormatting>
  <conditionalFormatting sqref="J820:J821">
    <cfRule type="cellIs" dxfId="52" priority="76" stopIfTrue="1" operator="equal">
      <formula>0</formula>
    </cfRule>
  </conditionalFormatting>
  <conditionalFormatting sqref="J743">
    <cfRule type="cellIs" dxfId="51" priority="75" stopIfTrue="1" operator="equal">
      <formula>0</formula>
    </cfRule>
  </conditionalFormatting>
  <conditionalFormatting sqref="J731">
    <cfRule type="cellIs" dxfId="50" priority="74" stopIfTrue="1" operator="equal">
      <formula>0</formula>
    </cfRule>
  </conditionalFormatting>
  <conditionalFormatting sqref="A830:B830 A837:B837 K847:M850 D868 D871:D873 E871:H874 D876 D879 I880:J880 K880:M882 J881 I882:J882 E867:H868 E876:H882 D881 J867:M868 C880:D880 A884:B884 C847:C850 C863:D867 C875:H875 C882:D882 C877:D878 C874:D874 I867 C830:M846 E847:I850 E863:M866 I871:M879 C869:M870 C851:M862 C883:M884">
    <cfRule type="cellIs" dxfId="49" priority="50" stopIfTrue="1" operator="equal">
      <formula>0</formula>
    </cfRule>
  </conditionalFormatting>
  <conditionalFormatting sqref="B852">
    <cfRule type="cellIs" dxfId="48" priority="49" stopIfTrue="1" operator="equal">
      <formula>0</formula>
    </cfRule>
  </conditionalFormatting>
  <conditionalFormatting sqref="I848:I849">
    <cfRule type="cellIs" dxfId="47" priority="48" stopIfTrue="1" operator="equal">
      <formula>0</formula>
    </cfRule>
  </conditionalFormatting>
  <conditionalFormatting sqref="C840:D843">
    <cfRule type="cellIs" dxfId="46" priority="47" stopIfTrue="1" operator="equal">
      <formula>0</formula>
    </cfRule>
  </conditionalFormatting>
  <conditionalFormatting sqref="C848:C849">
    <cfRule type="cellIs" dxfId="45" priority="46" stopIfTrue="1" operator="equal">
      <formula>0</formula>
    </cfRule>
  </conditionalFormatting>
  <conditionalFormatting sqref="I1094">
    <cfRule type="cellIs" dxfId="44" priority="44" stopIfTrue="1" operator="equal">
      <formula>0</formula>
    </cfRule>
  </conditionalFormatting>
  <conditionalFormatting sqref="I1197">
    <cfRule type="cellIs" dxfId="43" priority="43" stopIfTrue="1" operator="equal">
      <formula>0</formula>
    </cfRule>
  </conditionalFormatting>
  <conditionalFormatting sqref="I1280 J1279 J1283">
    <cfRule type="cellIs" dxfId="42" priority="41" stopIfTrue="1" operator="equal">
      <formula>0</formula>
    </cfRule>
  </conditionalFormatting>
  <conditionalFormatting sqref="D1280:D1283 D1292 D1311:D1312 J1313:J1318 D1333 J1333 J1285:J1289 D1290 J1293 D1294:D1295 I1312:J1312 C1279:D1279 C1293:D1293">
    <cfRule type="cellIs" dxfId="41" priority="42" stopIfTrue="1" operator="equal">
      <formula>0</formula>
    </cfRule>
  </conditionalFormatting>
  <conditionalFormatting sqref="I1279">
    <cfRule type="cellIs" dxfId="40" priority="40" stopIfTrue="1" operator="equal">
      <formula>0</formula>
    </cfRule>
  </conditionalFormatting>
  <conditionalFormatting sqref="J1280:J1282">
    <cfRule type="cellIs" dxfId="39" priority="39" stopIfTrue="1" operator="equal">
      <formula>0</formula>
    </cfRule>
  </conditionalFormatting>
  <conditionalFormatting sqref="D1285:D1288">
    <cfRule type="cellIs" dxfId="38" priority="38" stopIfTrue="1" operator="equal">
      <formula>0</formula>
    </cfRule>
  </conditionalFormatting>
  <conditionalFormatting sqref="I1292">
    <cfRule type="cellIs" dxfId="37" priority="36" stopIfTrue="1" operator="equal">
      <formula>0</formula>
    </cfRule>
  </conditionalFormatting>
  <conditionalFormatting sqref="C1297">
    <cfRule type="cellIs" dxfId="36" priority="35" stopIfTrue="1" operator="equal">
      <formula>0</formula>
    </cfRule>
  </conditionalFormatting>
  <conditionalFormatting sqref="D1297:D1298">
    <cfRule type="cellIs" dxfId="35" priority="34" stopIfTrue="1" operator="equal">
      <formula>0</formula>
    </cfRule>
  </conditionalFormatting>
  <conditionalFormatting sqref="J1322">
    <cfRule type="cellIs" dxfId="34" priority="33" stopIfTrue="1" operator="equal">
      <formula>0</formula>
    </cfRule>
  </conditionalFormatting>
  <conditionalFormatting sqref="C1015:C1016 I1006:I1008 J984:J992 I984 C895:C897 C975 I924:I930 J924:J934 I913 I919:I922 I901 J972:J981 I890:J899 C894:D894">
    <cfRule type="cellIs" dxfId="33" priority="45" operator="equal">
      <formula>0</formula>
    </cfRule>
  </conditionalFormatting>
  <conditionalFormatting sqref="J1292">
    <cfRule type="cellIs" dxfId="32" priority="37" stopIfTrue="1" operator="equal">
      <formula>0</formula>
    </cfRule>
  </conditionalFormatting>
  <conditionalFormatting sqref="J1327:J1328">
    <cfRule type="cellIs" dxfId="31" priority="32" stopIfTrue="1" operator="equal">
      <formula>0</formula>
    </cfRule>
  </conditionalFormatting>
  <conditionalFormatting sqref="J1324">
    <cfRule type="cellIs" dxfId="30" priority="31" stopIfTrue="1" operator="equal">
      <formula>0</formula>
    </cfRule>
  </conditionalFormatting>
  <conditionalFormatting sqref="J1320:J1321">
    <cfRule type="cellIs" dxfId="29" priority="30" stopIfTrue="1" operator="equal">
      <formula>0</formula>
    </cfRule>
  </conditionalFormatting>
  <conditionalFormatting sqref="D1289">
    <cfRule type="cellIs" dxfId="28" priority="29" stopIfTrue="1" operator="equal">
      <formula>0</formula>
    </cfRule>
  </conditionalFormatting>
  <conditionalFormatting sqref="D1332">
    <cfRule type="cellIs" dxfId="27" priority="28" stopIfTrue="1" operator="equal">
      <formula>0</formula>
    </cfRule>
  </conditionalFormatting>
  <conditionalFormatting sqref="C1300:C1301">
    <cfRule type="cellIs" dxfId="26" priority="27" stopIfTrue="1" operator="equal">
      <formula>0</formula>
    </cfRule>
  </conditionalFormatting>
  <conditionalFormatting sqref="D1300:D1301">
    <cfRule type="cellIs" dxfId="25" priority="26" stopIfTrue="1" operator="equal">
      <formula>0</formula>
    </cfRule>
  </conditionalFormatting>
  <conditionalFormatting sqref="J1311">
    <cfRule type="cellIs" dxfId="24" priority="25" stopIfTrue="1" operator="equal">
      <formula>0</formula>
    </cfRule>
  </conditionalFormatting>
  <conditionalFormatting sqref="I1311">
    <cfRule type="cellIs" dxfId="23" priority="24" stopIfTrue="1" operator="equal">
      <formula>0</formula>
    </cfRule>
  </conditionalFormatting>
  <conditionalFormatting sqref="J1332">
    <cfRule type="cellIs" dxfId="22" priority="23" stopIfTrue="1" operator="equal">
      <formula>0</formula>
    </cfRule>
  </conditionalFormatting>
  <conditionalFormatting sqref="K313:N313">
    <cfRule type="cellIs" dxfId="21" priority="3" stopIfTrue="1" operator="equal">
      <formula>0</formula>
    </cfRule>
  </conditionalFormatting>
  <conditionalFormatting sqref="L423 J404:N404 K352:N378 I253:N258 I267:N267 I351:N351 I314:N314 I320:N320 I331:N340 I403:N403 I379:N379 I343:I344 I341 I349 I317 I319 I315 I321 I380:I382 I352 I424:N425">
    <cfRule type="cellIs" dxfId="20" priority="22" stopIfTrue="1" operator="equal">
      <formula>0</formula>
    </cfRule>
  </conditionalFormatting>
  <conditionalFormatting sqref="K265:N266">
    <cfRule type="cellIs" dxfId="19" priority="21" stopIfTrue="1" operator="equal">
      <formula>0</formula>
    </cfRule>
  </conditionalFormatting>
  <conditionalFormatting sqref="K259:N264">
    <cfRule type="cellIs" dxfId="18" priority="20" stopIfTrue="1" operator="equal">
      <formula>0</formula>
    </cfRule>
  </conditionalFormatting>
  <conditionalFormatting sqref="I259:I260">
    <cfRule type="cellIs" dxfId="17" priority="19" stopIfTrue="1" operator="equal">
      <formula>0</formula>
    </cfRule>
  </conditionalFormatting>
  <conditionalFormatting sqref="I261">
    <cfRule type="cellIs" dxfId="16" priority="18" stopIfTrue="1" operator="equal">
      <formula>0</formula>
    </cfRule>
  </conditionalFormatting>
  <conditionalFormatting sqref="I342 K341:N350">
    <cfRule type="cellIs" dxfId="15" priority="17" stopIfTrue="1" operator="equal">
      <formula>0</formula>
    </cfRule>
  </conditionalFormatting>
  <conditionalFormatting sqref="K315:N319">
    <cfRule type="cellIs" dxfId="14" priority="16" stopIfTrue="1" operator="equal">
      <formula>0</formula>
    </cfRule>
  </conditionalFormatting>
  <conditionalFormatting sqref="I323 K321:N330">
    <cfRule type="cellIs" dxfId="13" priority="15" stopIfTrue="1" operator="equal">
      <formula>0</formula>
    </cfRule>
  </conditionalFormatting>
  <conditionalFormatting sqref="K380:N402">
    <cfRule type="cellIs" dxfId="12" priority="14" stopIfTrue="1" operator="equal">
      <formula>0</formula>
    </cfRule>
  </conditionalFormatting>
  <conditionalFormatting sqref="I407:J408 L407:L418 I423">
    <cfRule type="cellIs" dxfId="11" priority="13" stopIfTrue="1" operator="equal">
      <formula>0</formula>
    </cfRule>
  </conditionalFormatting>
  <conditionalFormatting sqref="I409:J409 J417:J418 I413:J416 J412 I411:J411 J410">
    <cfRule type="cellIs" dxfId="10" priority="12" stopIfTrue="1" operator="equal">
      <formula>0</formula>
    </cfRule>
  </conditionalFormatting>
  <conditionalFormatting sqref="J423">
    <cfRule type="cellIs" dxfId="9" priority="11" stopIfTrue="1" operator="equal">
      <formula>0</formula>
    </cfRule>
  </conditionalFormatting>
  <conditionalFormatting sqref="I419 I420:J422 L419:L422">
    <cfRule type="cellIs" dxfId="8" priority="10" stopIfTrue="1" operator="equal">
      <formula>0</formula>
    </cfRule>
  </conditionalFormatting>
  <conditionalFormatting sqref="K268:N277">
    <cfRule type="cellIs" dxfId="7" priority="9" stopIfTrue="1" operator="equal">
      <formula>0</formula>
    </cfRule>
  </conditionalFormatting>
  <conditionalFormatting sqref="K278:N282">
    <cfRule type="cellIs" dxfId="6" priority="8" stopIfTrue="1" operator="equal">
      <formula>0</formula>
    </cfRule>
  </conditionalFormatting>
  <conditionalFormatting sqref="K283:N292">
    <cfRule type="cellIs" dxfId="5" priority="7" stopIfTrue="1" operator="equal">
      <formula>0</formula>
    </cfRule>
  </conditionalFormatting>
  <conditionalFormatting sqref="K293:N297">
    <cfRule type="cellIs" dxfId="4" priority="6" stopIfTrue="1" operator="equal">
      <formula>0</formula>
    </cfRule>
  </conditionalFormatting>
  <conditionalFormatting sqref="K298:N307">
    <cfRule type="cellIs" dxfId="3" priority="5" stopIfTrue="1" operator="equal">
      <formula>0</formula>
    </cfRule>
  </conditionalFormatting>
  <conditionalFormatting sqref="K308:N312">
    <cfRule type="cellIs" dxfId="2" priority="4" stopIfTrue="1" operator="equal">
      <formula>0</formula>
    </cfRule>
  </conditionalFormatting>
  <conditionalFormatting sqref="C893">
    <cfRule type="cellIs" dxfId="1" priority="2" operator="equal">
      <formula>0</formula>
    </cfRule>
  </conditionalFormatting>
  <conditionalFormatting sqref="D720">
    <cfRule type="cellIs" dxfId="0" priority="1" stopIfTrue="1" operator="equal">
      <formula>0</formula>
    </cfRule>
  </conditionalFormatting>
  <printOptions horizontalCentered="1"/>
  <pageMargins left="0" right="0" top="0" bottom="0" header="0" footer="0.19685039370078741"/>
  <pageSetup paperSize="9" scale="38" fitToHeight="0" orientation="portrait" r:id="rId1"/>
  <rowBreaks count="14" manualBreakCount="14">
    <brk id="106" max="13" man="1"/>
    <brk id="188" max="13" man="1"/>
    <brk id="247" max="13" man="1"/>
    <brk id="364" max="13" man="1"/>
    <brk id="426" max="13" man="1"/>
    <brk id="540" max="13" man="1"/>
    <brk id="659" max="13" man="1"/>
    <brk id="825" max="13" man="1"/>
    <brk id="885" max="13" man="1"/>
    <brk id="1019" max="13" man="1"/>
    <brk id="1074" max="13" man="1"/>
    <brk id="1133" max="13" man="1"/>
    <brk id="1178" max="13" man="1"/>
    <brk id="1274"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СВОД вилоят бўйича</vt:lpstr>
      <vt:lpstr>ҳудуд бўйича</vt:lpstr>
      <vt:lpstr>номма ном вилоят</vt:lpstr>
      <vt:lpstr>'номма ном вилоят'!Область_печати</vt:lpstr>
      <vt:lpstr>'СВОД вилоят бўйича'!Область_печати</vt:lpstr>
      <vt:lpstr>'ҳудуд бўйича'!Область_печати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2023-07-04T06:40:28Z</dcterms:modified>
</cp:coreProperties>
</file>