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GASH\Desktop\2022 йил 1 апрель холатига Манзилли дастур\Тасдиқлаш учун\"/>
    </mc:Choice>
  </mc:AlternateContent>
  <xr:revisionPtr revIDLastSave="0" documentId="13_ncr:1_{4F2F0A35-FF97-45D8-9818-2F990B31F5C3}" xr6:coauthVersionLast="45" xr6:coauthVersionMax="45" xr10:uidLastSave="{00000000-0000-0000-0000-000000000000}"/>
  <bookViews>
    <workbookView xWindow="14250" yWindow="1470" windowWidth="13905" windowHeight="13800" tabRatio="670" firstSheet="3" activeTab="3" xr2:uid="{00000000-000D-0000-FFFF-FFFF00000000}"/>
  </bookViews>
  <sheets>
    <sheet name="СВОДНИ 2021" sheetId="1" state="hidden" r:id="rId1"/>
    <sheet name="СВОДНИ 2022 332" sheetId="2" state="hidden" r:id="rId2"/>
    <sheet name="QR svod" sheetId="6" state="hidden" r:id="rId3"/>
    <sheet name="ҚҚР" sheetId="9" r:id="rId4"/>
    <sheet name="СВОДНИИ 2022 332 (3)" sheetId="8" state="hidden" r:id="rId5"/>
    <sheet name="СВОДНИ 2022 332 (2)" sheetId="3" state="hidden" r:id="rId6"/>
    <sheet name="QR atpa-at (3)" sheetId="13" state="hidden" r:id="rId7"/>
    <sheet name="QR atpa-at (4)" sheetId="14" state="hidden" r:id="rId8"/>
    <sheet name="QR atpa-at (6)" sheetId="16" state="hidden" r:id="rId9"/>
    <sheet name="QR atpa-at (7)" sheetId="17" state="hidden" r:id="rId10"/>
    <sheet name="QR atpa-at (8)" sheetId="18" state="hidden" r:id="rId11"/>
    <sheet name="QR atpa-at (9)" sheetId="19" state="hidden" r:id="rId12"/>
    <sheet name="QR atpa-at (10)" sheetId="20" state="hidden" r:id="rId13"/>
    <sheet name="QR atpa-at (11)" sheetId="21" state="hidden" r:id="rId14"/>
    <sheet name="QR atpa-at (12)" sheetId="22" state="hidden" r:id="rId15"/>
    <sheet name="QR atpa-at (13)" sheetId="23" state="hidden" r:id="rId16"/>
    <sheet name="Лист1 (2)" sheetId="12" state="hidden" r:id="rId17"/>
    <sheet name="Лист1" sheetId="10" state="hidden" r:id="rId18"/>
  </sheets>
  <definedNames>
    <definedName name="_xlnm._FilterDatabase" localSheetId="12" hidden="1">'QR atpa-at (10)'!#REF!</definedName>
    <definedName name="_xlnm._FilterDatabase" localSheetId="13" hidden="1">'QR atpa-at (11)'!#REF!</definedName>
    <definedName name="_xlnm._FilterDatabase" localSheetId="14" hidden="1">'QR atpa-at (12)'!#REF!</definedName>
    <definedName name="_xlnm._FilterDatabase" localSheetId="15" hidden="1">'QR atpa-at (13)'!#REF!</definedName>
    <definedName name="_xlnm._FilterDatabase" localSheetId="6" hidden="1">'QR atpa-at (3)'!#REF!</definedName>
    <definedName name="_xlnm._FilterDatabase" localSheetId="7" hidden="1">'QR atpa-at (4)'!#REF!</definedName>
    <definedName name="_xlnm._FilterDatabase" localSheetId="8" hidden="1">'QR atpa-at (6)'!#REF!</definedName>
    <definedName name="_xlnm._FilterDatabase" localSheetId="9" hidden="1">'QR atpa-at (7)'!#REF!</definedName>
    <definedName name="_xlnm._FilterDatabase" localSheetId="10" hidden="1">'QR atpa-at (8)'!#REF!</definedName>
    <definedName name="_xlnm._FilterDatabase" localSheetId="11" hidden="1">'QR atpa-at (9)'!#REF!</definedName>
    <definedName name="_xlnm._FilterDatabase" localSheetId="3" hidden="1">ҚҚР!#REF!</definedName>
    <definedName name="_xlnm.Print_Titles" localSheetId="12">'QR atpa-at (10)'!$3:$5</definedName>
    <definedName name="_xlnm.Print_Titles" localSheetId="13">'QR atpa-at (11)'!$3:$5</definedName>
    <definedName name="_xlnm.Print_Titles" localSheetId="14">'QR atpa-at (12)'!$3:$5</definedName>
    <definedName name="_xlnm.Print_Titles" localSheetId="15">'QR atpa-at (13)'!$3:$5</definedName>
    <definedName name="_xlnm.Print_Titles" localSheetId="6">'QR atpa-at (3)'!$9:$11</definedName>
    <definedName name="_xlnm.Print_Titles" localSheetId="7">'QR atpa-at (4)'!$2:$4</definedName>
    <definedName name="_xlnm.Print_Titles" localSheetId="8">'QR atpa-at (6)'!$4:$6</definedName>
    <definedName name="_xlnm.Print_Titles" localSheetId="9">'QR atpa-at (7)'!$4:$6</definedName>
    <definedName name="_xlnm.Print_Titles" localSheetId="10">'QR atpa-at (8)'!$3:$5</definedName>
    <definedName name="_xlnm.Print_Titles" localSheetId="11">'QR atpa-at (9)'!$3:$5</definedName>
    <definedName name="_xlnm.Print_Titles" localSheetId="3">ҚҚР!$4:$6</definedName>
    <definedName name="_xlnm.Print_Titles" localSheetId="0">'СВОДНИ 2021'!$A:$B</definedName>
    <definedName name="_xlnm.Print_Titles" localSheetId="1">'СВОДНИ 2022 332'!$A:$B</definedName>
    <definedName name="_xlnm.Print_Titles" localSheetId="5">'СВОДНИ 2022 332 (2)'!$A:$B</definedName>
    <definedName name="_xlnm.Print_Titles" localSheetId="4">'СВОДНИИ 2022 332 (3)'!$A:$B</definedName>
    <definedName name="_xlnm.Print_Area" localSheetId="12">'QR atpa-at (10)'!$A$1:$L$35</definedName>
    <definedName name="_xlnm.Print_Area" localSheetId="13">'QR atpa-at (11)'!$A$1:$L$35</definedName>
    <definedName name="_xlnm.Print_Area" localSheetId="14">'QR atpa-at (12)'!$A$1:$L$41</definedName>
    <definedName name="_xlnm.Print_Area" localSheetId="15">'QR atpa-at (13)'!$A$1:$L$47</definedName>
    <definedName name="_xlnm.Print_Area" localSheetId="6">'QR atpa-at (3)'!$A$1:$L$350</definedName>
    <definedName name="_xlnm.Print_Area" localSheetId="7">'QR atpa-at (4)'!$A$1:$L$21</definedName>
    <definedName name="_xlnm.Print_Area" localSheetId="8">'QR atpa-at (6)'!$A$1:$L$25</definedName>
    <definedName name="_xlnm.Print_Area" localSheetId="9">'QR atpa-at (7)'!$A$1:$L$28</definedName>
    <definedName name="_xlnm.Print_Area" localSheetId="10">'QR atpa-at (8)'!$A$1:$L$42</definedName>
    <definedName name="_xlnm.Print_Area" localSheetId="11">'QR atpa-at (9)'!$A$1:$L$119</definedName>
    <definedName name="_xlnm.Print_Area" localSheetId="3">ҚҚР!$A$1:$I$356</definedName>
    <definedName name="_xlnm.Print_Area" localSheetId="0">'СВОДНИ 2021'!$A$1:$N$30</definedName>
    <definedName name="_xlnm.Print_Area" localSheetId="1">'СВОДНИ 2022 332'!$A$1:$G$28</definedName>
    <definedName name="_xlnm.Print_Area" localSheetId="5">'СВОДНИ 2022 332 (2)'!$A$1:$M$39</definedName>
    <definedName name="_xlnm.Print_Area" localSheetId="4">'СВОДНИИ 2022 332 (3)'!$A$1:$I$36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5" i="9" l="1"/>
  <c r="B354" i="9"/>
  <c r="B355" i="9" s="1"/>
  <c r="Q41" i="23"/>
  <c r="L40" i="23" l="1"/>
  <c r="K40" i="23"/>
  <c r="J40" i="23"/>
  <c r="I40" i="23"/>
  <c r="H40" i="23"/>
  <c r="G40" i="23"/>
  <c r="F40" i="23"/>
  <c r="D30" i="23"/>
  <c r="D31" i="23" s="1"/>
  <c r="D32" i="23" s="1"/>
  <c r="D33" i="23" s="1"/>
  <c r="D34" i="23" s="1"/>
  <c r="D35" i="23" s="1"/>
  <c r="D36" i="23" s="1"/>
  <c r="D37" i="23" s="1"/>
  <c r="D38" i="23" s="1"/>
  <c r="D39" i="23" s="1"/>
  <c r="L28" i="23"/>
  <c r="K28" i="23"/>
  <c r="J28" i="23"/>
  <c r="I28" i="23"/>
  <c r="H28" i="23"/>
  <c r="G28" i="23"/>
  <c r="F28" i="23"/>
  <c r="B9" i="23"/>
  <c r="D8" i="23"/>
  <c r="D9" i="23" s="1"/>
  <c r="D10" i="23" s="1"/>
  <c r="D11" i="23" s="1"/>
  <c r="D12" i="23" s="1"/>
  <c r="D13" i="23" s="1"/>
  <c r="D14" i="23" s="1"/>
  <c r="D15" i="23" s="1"/>
  <c r="D16" i="23" s="1"/>
  <c r="D17" i="23" s="1"/>
  <c r="D18" i="23" s="1"/>
  <c r="D19" i="23" s="1"/>
  <c r="D20" i="23" s="1"/>
  <c r="D21" i="23" s="1"/>
  <c r="D22" i="23" s="1"/>
  <c r="D23" i="23" s="1"/>
  <c r="D24" i="23" s="1"/>
  <c r="D25" i="23" s="1"/>
  <c r="D26" i="23" s="1"/>
  <c r="D27" i="23" s="1"/>
  <c r="B6" i="23"/>
  <c r="C6" i="23" s="1"/>
  <c r="D6" i="23" s="1"/>
  <c r="E6" i="23" s="1"/>
  <c r="F6" i="23" s="1"/>
  <c r="G6" i="23" s="1"/>
  <c r="H6" i="23" s="1"/>
  <c r="I6" i="23" s="1"/>
  <c r="J6" i="23" s="1"/>
  <c r="K6" i="23" s="1"/>
  <c r="L6" i="23" s="1"/>
  <c r="L41" i="22"/>
  <c r="K41" i="22"/>
  <c r="J41" i="22"/>
  <c r="I41" i="22"/>
  <c r="H41" i="22"/>
  <c r="G41" i="22"/>
  <c r="F41" i="22"/>
  <c r="D30" i="22"/>
  <c r="D31" i="22" s="1"/>
  <c r="D32" i="22" s="1"/>
  <c r="D33" i="22" s="1"/>
  <c r="D34" i="22" s="1"/>
  <c r="D35" i="22" s="1"/>
  <c r="D36" i="22" s="1"/>
  <c r="D37" i="22" s="1"/>
  <c r="D38" i="22" s="1"/>
  <c r="D39" i="22" s="1"/>
  <c r="D40" i="22" s="1"/>
  <c r="L28" i="22"/>
  <c r="K28" i="22"/>
  <c r="J28" i="22"/>
  <c r="I28" i="22"/>
  <c r="H28" i="22"/>
  <c r="G28" i="22"/>
  <c r="F28" i="22"/>
  <c r="D8" i="22"/>
  <c r="D9" i="22" s="1"/>
  <c r="D10" i="22" s="1"/>
  <c r="D11" i="22" s="1"/>
  <c r="D12" i="22" s="1"/>
  <c r="D13" i="22" s="1"/>
  <c r="D14" i="22" s="1"/>
  <c r="D15" i="22" s="1"/>
  <c r="D16" i="22" s="1"/>
  <c r="D17" i="22" s="1"/>
  <c r="D18" i="22" s="1"/>
  <c r="D19" i="22" s="1"/>
  <c r="D20" i="22" s="1"/>
  <c r="D21" i="22" s="1"/>
  <c r="D22" i="22" s="1"/>
  <c r="D23" i="22" s="1"/>
  <c r="D24" i="22" s="1"/>
  <c r="D25" i="22" s="1"/>
  <c r="D26" i="22" s="1"/>
  <c r="D27" i="22" s="1"/>
  <c r="C6" i="22"/>
  <c r="D6" i="22" s="1"/>
  <c r="E6" i="22" s="1"/>
  <c r="F6" i="22" s="1"/>
  <c r="G6" i="22" s="1"/>
  <c r="H6" i="22" s="1"/>
  <c r="I6" i="22" s="1"/>
  <c r="J6" i="22" s="1"/>
  <c r="K6" i="22" s="1"/>
  <c r="L6" i="22" s="1"/>
  <c r="B6" i="22"/>
  <c r="L35" i="21"/>
  <c r="K35" i="21"/>
  <c r="J35" i="21"/>
  <c r="I35" i="21"/>
  <c r="H35" i="21"/>
  <c r="G35" i="21"/>
  <c r="F35" i="21"/>
  <c r="D8" i="21"/>
  <c r="D9" i="21" s="1"/>
  <c r="D10" i="21" s="1"/>
  <c r="D11" i="21" s="1"/>
  <c r="D12" i="21" s="1"/>
  <c r="D13" i="21" s="1"/>
  <c r="D14" i="21" s="1"/>
  <c r="D15" i="21" s="1"/>
  <c r="D16" i="21" s="1"/>
  <c r="D17" i="21" s="1"/>
  <c r="D18" i="21" s="1"/>
  <c r="D19" i="21" s="1"/>
  <c r="D20" i="21" s="1"/>
  <c r="D21" i="21" s="1"/>
  <c r="D22" i="21" s="1"/>
  <c r="D23" i="21" s="1"/>
  <c r="D24" i="21" s="1"/>
  <c r="D25" i="21" s="1"/>
  <c r="D26" i="21" s="1"/>
  <c r="D27" i="21" s="1"/>
  <c r="D28" i="21" s="1"/>
  <c r="D29" i="21" s="1"/>
  <c r="D30" i="21" s="1"/>
  <c r="D31" i="21" s="1"/>
  <c r="D32" i="21" s="1"/>
  <c r="D33" i="21" s="1"/>
  <c r="D34" i="21" s="1"/>
  <c r="B6" i="21"/>
  <c r="C6" i="21" s="1"/>
  <c r="D6" i="21" s="1"/>
  <c r="E6" i="21" s="1"/>
  <c r="F6" i="21" s="1"/>
  <c r="G6" i="21" s="1"/>
  <c r="H6" i="21" s="1"/>
  <c r="I6" i="21" s="1"/>
  <c r="J6" i="21" s="1"/>
  <c r="K6" i="21" s="1"/>
  <c r="L6" i="21" s="1"/>
  <c r="L35" i="20"/>
  <c r="K35" i="20"/>
  <c r="J35" i="20"/>
  <c r="I35" i="20"/>
  <c r="H35" i="20"/>
  <c r="G35" i="20"/>
  <c r="F35" i="20"/>
  <c r="D25" i="20"/>
  <c r="D26" i="20" s="1"/>
  <c r="D27" i="20" s="1"/>
  <c r="D28" i="20" s="1"/>
  <c r="D29" i="20" s="1"/>
  <c r="D30" i="20" s="1"/>
  <c r="D31" i="20" s="1"/>
  <c r="D32" i="20" s="1"/>
  <c r="D33" i="20" s="1"/>
  <c r="D34" i="20" s="1"/>
  <c r="D24" i="20"/>
  <c r="L22" i="20"/>
  <c r="K22" i="20"/>
  <c r="J22" i="20"/>
  <c r="I22" i="20"/>
  <c r="H22" i="20"/>
  <c r="G22" i="20"/>
  <c r="F22" i="20"/>
  <c r="D9" i="20"/>
  <c r="D10" i="20" s="1"/>
  <c r="D11" i="20" s="1"/>
  <c r="D12" i="20" s="1"/>
  <c r="D13" i="20" s="1"/>
  <c r="D14" i="20" s="1"/>
  <c r="D15" i="20" s="1"/>
  <c r="D16" i="20" s="1"/>
  <c r="D17" i="20" s="1"/>
  <c r="D18" i="20" s="1"/>
  <c r="D19" i="20" s="1"/>
  <c r="D20" i="20" s="1"/>
  <c r="D21" i="20" s="1"/>
  <c r="D8" i="20"/>
  <c r="B6" i="20"/>
  <c r="C6" i="20" s="1"/>
  <c r="D6" i="20" s="1"/>
  <c r="E6" i="20" s="1"/>
  <c r="F6" i="20" s="1"/>
  <c r="G6" i="20" s="1"/>
  <c r="H6" i="20" s="1"/>
  <c r="I6" i="20" s="1"/>
  <c r="J6" i="20" s="1"/>
  <c r="K6" i="20" s="1"/>
  <c r="L6" i="20" s="1"/>
  <c r="L119" i="19"/>
  <c r="K119" i="19"/>
  <c r="I119" i="19"/>
  <c r="H119" i="19"/>
  <c r="G119" i="19"/>
  <c r="J118" i="19"/>
  <c r="J117" i="19"/>
  <c r="J116" i="19"/>
  <c r="J115" i="19"/>
  <c r="J114" i="19"/>
  <c r="J113" i="19"/>
  <c r="J112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5" i="19"/>
  <c r="J64" i="19"/>
  <c r="J63" i="19"/>
  <c r="J62" i="19"/>
  <c r="J61" i="19"/>
  <c r="F58" i="19"/>
  <c r="F53" i="19"/>
  <c r="F52" i="19"/>
  <c r="F51" i="19"/>
  <c r="F50" i="19"/>
  <c r="F49" i="19"/>
  <c r="N48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D18" i="19"/>
  <c r="D19" i="19" s="1"/>
  <c r="D20" i="19" s="1"/>
  <c r="D21" i="19" s="1"/>
  <c r="D22" i="19" s="1"/>
  <c r="D23" i="19" s="1"/>
  <c r="D24" i="19" s="1"/>
  <c r="D25" i="19" s="1"/>
  <c r="D26" i="19" s="1"/>
  <c r="D27" i="19" s="1"/>
  <c r="D28" i="19" s="1"/>
  <c r="D29" i="19" s="1"/>
  <c r="D30" i="19" s="1"/>
  <c r="D31" i="19" s="1"/>
  <c r="D32" i="19" s="1"/>
  <c r="D33" i="19" s="1"/>
  <c r="D34" i="19" s="1"/>
  <c r="D35" i="19" s="1"/>
  <c r="D36" i="19" s="1"/>
  <c r="D37" i="19" s="1"/>
  <c r="D38" i="19" s="1"/>
  <c r="D39" i="19" s="1"/>
  <c r="D40" i="19" s="1"/>
  <c r="D41" i="19" s="1"/>
  <c r="D42" i="19" s="1"/>
  <c r="D43" i="19" s="1"/>
  <c r="D44" i="19" s="1"/>
  <c r="D45" i="19" s="1"/>
  <c r="D46" i="19" s="1"/>
  <c r="D47" i="19" s="1"/>
  <c r="D48" i="19" s="1"/>
  <c r="D49" i="19" s="1"/>
  <c r="D50" i="19" s="1"/>
  <c r="D51" i="19" s="1"/>
  <c r="D52" i="19" s="1"/>
  <c r="D53" i="19" s="1"/>
  <c r="D54" i="19" s="1"/>
  <c r="D55" i="19" s="1"/>
  <c r="D56" i="19" s="1"/>
  <c r="D57" i="19" s="1"/>
  <c r="D58" i="19" s="1"/>
  <c r="D59" i="19" s="1"/>
  <c r="D60" i="19" s="1"/>
  <c r="D61" i="19" s="1"/>
  <c r="D62" i="19" s="1"/>
  <c r="D63" i="19" s="1"/>
  <c r="D64" i="19" s="1"/>
  <c r="D65" i="19" s="1"/>
  <c r="D66" i="19" s="1"/>
  <c r="D67" i="19" s="1"/>
  <c r="D68" i="19" s="1"/>
  <c r="D69" i="19" s="1"/>
  <c r="D70" i="19" s="1"/>
  <c r="D71" i="19" s="1"/>
  <c r="D72" i="19" s="1"/>
  <c r="D73" i="19" s="1"/>
  <c r="D74" i="19" s="1"/>
  <c r="D75" i="19" s="1"/>
  <c r="D76" i="19" s="1"/>
  <c r="D77" i="19" s="1"/>
  <c r="D78" i="19" s="1"/>
  <c r="D79" i="19" s="1"/>
  <c r="D80" i="19" s="1"/>
  <c r="D81" i="19" s="1"/>
  <c r="D82" i="19" s="1"/>
  <c r="D83" i="19" s="1"/>
  <c r="D84" i="19" s="1"/>
  <c r="D85" i="19" s="1"/>
  <c r="D86" i="19" s="1"/>
  <c r="D87" i="19" s="1"/>
  <c r="D88" i="19" s="1"/>
  <c r="D89" i="19" s="1"/>
  <c r="D90" i="19" s="1"/>
  <c r="D91" i="19" s="1"/>
  <c r="D92" i="19" s="1"/>
  <c r="D93" i="19" s="1"/>
  <c r="D94" i="19" s="1"/>
  <c r="D95" i="19" s="1"/>
  <c r="D96" i="19" s="1"/>
  <c r="D97" i="19" s="1"/>
  <c r="D98" i="19" s="1"/>
  <c r="D99" i="19" s="1"/>
  <c r="D100" i="19" s="1"/>
  <c r="D101" i="19" s="1"/>
  <c r="D102" i="19" s="1"/>
  <c r="D103" i="19" s="1"/>
  <c r="D104" i="19" s="1"/>
  <c r="D105" i="19" s="1"/>
  <c r="D106" i="19" s="1"/>
  <c r="D107" i="19" s="1"/>
  <c r="D108" i="19" s="1"/>
  <c r="D109" i="19" s="1"/>
  <c r="D110" i="19" s="1"/>
  <c r="D111" i="19" s="1"/>
  <c r="D112" i="19" s="1"/>
  <c r="D113" i="19" s="1"/>
  <c r="D114" i="19" s="1"/>
  <c r="D115" i="19" s="1"/>
  <c r="D116" i="19" s="1"/>
  <c r="D117" i="19" s="1"/>
  <c r="D118" i="19" s="1"/>
  <c r="F17" i="19"/>
  <c r="L16" i="19"/>
  <c r="K16" i="19"/>
  <c r="J16" i="19"/>
  <c r="I16" i="19"/>
  <c r="H16" i="19"/>
  <c r="G16" i="19"/>
  <c r="F16" i="19"/>
  <c r="D8" i="19"/>
  <c r="D9" i="19" s="1"/>
  <c r="D10" i="19" s="1"/>
  <c r="D11" i="19" s="1"/>
  <c r="D12" i="19" s="1"/>
  <c r="D13" i="19" s="1"/>
  <c r="D14" i="19" s="1"/>
  <c r="D15" i="19" s="1"/>
  <c r="B6" i="19"/>
  <c r="C6" i="19" s="1"/>
  <c r="D6" i="19" s="1"/>
  <c r="E6" i="19" s="1"/>
  <c r="F6" i="19" s="1"/>
  <c r="G6" i="19" s="1"/>
  <c r="H6" i="19" s="1"/>
  <c r="I6" i="19" s="1"/>
  <c r="J6" i="19" s="1"/>
  <c r="K6" i="19" s="1"/>
  <c r="L6" i="19" s="1"/>
  <c r="L42" i="18"/>
  <c r="K42" i="18"/>
  <c r="J42" i="18"/>
  <c r="I42" i="18"/>
  <c r="H42" i="18"/>
  <c r="G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D8" i="18"/>
  <c r="D9" i="18" s="1"/>
  <c r="D10" i="18" s="1"/>
  <c r="D11" i="18" s="1"/>
  <c r="D12" i="18" s="1"/>
  <c r="D13" i="18" s="1"/>
  <c r="D14" i="18" s="1"/>
  <c r="D15" i="18" s="1"/>
  <c r="D16" i="18" s="1"/>
  <c r="D17" i="18" s="1"/>
  <c r="D18" i="18" s="1"/>
  <c r="D19" i="18" s="1"/>
  <c r="D20" i="18" s="1"/>
  <c r="D21" i="18" s="1"/>
  <c r="D22" i="18" s="1"/>
  <c r="D23" i="18" s="1"/>
  <c r="D24" i="18" s="1"/>
  <c r="D25" i="18" s="1"/>
  <c r="D26" i="18" s="1"/>
  <c r="D27" i="18" s="1"/>
  <c r="D28" i="18" s="1"/>
  <c r="D29" i="18" s="1"/>
  <c r="D30" i="18" s="1"/>
  <c r="D31" i="18" s="1"/>
  <c r="D32" i="18" s="1"/>
  <c r="D33" i="18" s="1"/>
  <c r="D34" i="18" s="1"/>
  <c r="D35" i="18" s="1"/>
  <c r="D36" i="18" s="1"/>
  <c r="D37" i="18" s="1"/>
  <c r="D38" i="18" s="1"/>
  <c r="D39" i="18" s="1"/>
  <c r="D40" i="18" s="1"/>
  <c r="D41" i="18" s="1"/>
  <c r="F7" i="18"/>
  <c r="B6" i="18"/>
  <c r="C6" i="18" s="1"/>
  <c r="D6" i="18" s="1"/>
  <c r="E6" i="18" s="1"/>
  <c r="F6" i="18" s="1"/>
  <c r="G6" i="18" s="1"/>
  <c r="H6" i="18" s="1"/>
  <c r="I6" i="18" s="1"/>
  <c r="J6" i="18" s="1"/>
  <c r="K6" i="18" s="1"/>
  <c r="L6" i="18" s="1"/>
  <c r="L28" i="17"/>
  <c r="K28" i="17"/>
  <c r="J28" i="17"/>
  <c r="I28" i="17"/>
  <c r="H28" i="17"/>
  <c r="G28" i="17"/>
  <c r="F28" i="17"/>
  <c r="D9" i="17"/>
  <c r="D10" i="17" s="1"/>
  <c r="D11" i="17" s="1"/>
  <c r="D12" i="17" s="1"/>
  <c r="D13" i="17" s="1"/>
  <c r="D14" i="17" s="1"/>
  <c r="D15" i="17" s="1"/>
  <c r="D16" i="17" s="1"/>
  <c r="D17" i="17" s="1"/>
  <c r="D18" i="17" s="1"/>
  <c r="D19" i="17" s="1"/>
  <c r="D20" i="17" s="1"/>
  <c r="D21" i="17" s="1"/>
  <c r="D22" i="17" s="1"/>
  <c r="D23" i="17" s="1"/>
  <c r="D24" i="17" s="1"/>
  <c r="D25" i="17" s="1"/>
  <c r="D26" i="17" s="1"/>
  <c r="D27" i="17" s="1"/>
  <c r="B7" i="17"/>
  <c r="C7" i="17" s="1"/>
  <c r="D7" i="17" s="1"/>
  <c r="E7" i="17" s="1"/>
  <c r="F7" i="17" s="1"/>
  <c r="G7" i="17" s="1"/>
  <c r="H7" i="17" s="1"/>
  <c r="I7" i="17" s="1"/>
  <c r="J7" i="17" s="1"/>
  <c r="K7" i="17" s="1"/>
  <c r="L7" i="17" s="1"/>
  <c r="L25" i="16"/>
  <c r="K25" i="16"/>
  <c r="J25" i="16"/>
  <c r="I25" i="16"/>
  <c r="H25" i="16"/>
  <c r="G25" i="16"/>
  <c r="F25" i="16"/>
  <c r="D9" i="16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D21" i="16" s="1"/>
  <c r="D22" i="16" s="1"/>
  <c r="D23" i="16" s="1"/>
  <c r="D24" i="16" s="1"/>
  <c r="B7" i="16"/>
  <c r="C7" i="16" s="1"/>
  <c r="D7" i="16" s="1"/>
  <c r="E7" i="16" s="1"/>
  <c r="F7" i="16" s="1"/>
  <c r="G7" i="16" s="1"/>
  <c r="H7" i="16" s="1"/>
  <c r="I7" i="16" s="1"/>
  <c r="J7" i="16" s="1"/>
  <c r="K7" i="16" s="1"/>
  <c r="L7" i="16" s="1"/>
  <c r="L21" i="14"/>
  <c r="K21" i="14"/>
  <c r="J21" i="14"/>
  <c r="I21" i="14"/>
  <c r="H21" i="14"/>
  <c r="G21" i="14"/>
  <c r="F21" i="14"/>
  <c r="D7" i="14"/>
  <c r="D8" i="14" s="1"/>
  <c r="D9" i="14" s="1"/>
  <c r="D10" i="14" s="1"/>
  <c r="D11" i="14" s="1"/>
  <c r="D12" i="14" s="1"/>
  <c r="D13" i="14" s="1"/>
  <c r="D14" i="14" s="1"/>
  <c r="D15" i="14" s="1"/>
  <c r="D16" i="14" s="1"/>
  <c r="D17" i="14" s="1"/>
  <c r="D18" i="14" s="1"/>
  <c r="D19" i="14" s="1"/>
  <c r="D20" i="14" s="1"/>
  <c r="B5" i="14"/>
  <c r="C5" i="14" s="1"/>
  <c r="D5" i="14" s="1"/>
  <c r="E5" i="14" s="1"/>
  <c r="F5" i="14" s="1"/>
  <c r="G5" i="14" s="1"/>
  <c r="H5" i="14" s="1"/>
  <c r="I5" i="14" s="1"/>
  <c r="J5" i="14" s="1"/>
  <c r="K5" i="14" s="1"/>
  <c r="L5" i="14" s="1"/>
  <c r="Q344" i="13"/>
  <c r="D344" i="13"/>
  <c r="B344" i="13"/>
  <c r="L343" i="13"/>
  <c r="K343" i="13"/>
  <c r="J343" i="13"/>
  <c r="I343" i="13"/>
  <c r="H343" i="13"/>
  <c r="G343" i="13"/>
  <c r="F343" i="13"/>
  <c r="D334" i="13"/>
  <c r="D335" i="13" s="1"/>
  <c r="D336" i="13" s="1"/>
  <c r="D337" i="13" s="1"/>
  <c r="D338" i="13" s="1"/>
  <c r="D339" i="13" s="1"/>
  <c r="D340" i="13" s="1"/>
  <c r="D341" i="13" s="1"/>
  <c r="D342" i="13" s="1"/>
  <c r="D333" i="13"/>
  <c r="L331" i="13"/>
  <c r="K331" i="13"/>
  <c r="J331" i="13"/>
  <c r="I331" i="13"/>
  <c r="H331" i="13"/>
  <c r="G331" i="13"/>
  <c r="F331" i="13"/>
  <c r="B312" i="13"/>
  <c r="D311" i="13"/>
  <c r="D312" i="13" s="1"/>
  <c r="D313" i="13" s="1"/>
  <c r="D314" i="13" s="1"/>
  <c r="D315" i="13" s="1"/>
  <c r="D316" i="13" s="1"/>
  <c r="D317" i="13" s="1"/>
  <c r="D318" i="13" s="1"/>
  <c r="D319" i="13" s="1"/>
  <c r="D320" i="13" s="1"/>
  <c r="D321" i="13" s="1"/>
  <c r="D322" i="13" s="1"/>
  <c r="D323" i="13" s="1"/>
  <c r="D324" i="13" s="1"/>
  <c r="D325" i="13" s="1"/>
  <c r="D326" i="13" s="1"/>
  <c r="D327" i="13" s="1"/>
  <c r="D328" i="13" s="1"/>
  <c r="D329" i="13" s="1"/>
  <c r="D330" i="13" s="1"/>
  <c r="L309" i="13"/>
  <c r="K309" i="13"/>
  <c r="J309" i="13"/>
  <c r="I309" i="13"/>
  <c r="H309" i="13"/>
  <c r="G309" i="13"/>
  <c r="F309" i="13"/>
  <c r="D298" i="13"/>
  <c r="D299" i="13" s="1"/>
  <c r="D300" i="13" s="1"/>
  <c r="D301" i="13" s="1"/>
  <c r="D302" i="13" s="1"/>
  <c r="D303" i="13" s="1"/>
  <c r="D304" i="13" s="1"/>
  <c r="D305" i="13" s="1"/>
  <c r="D306" i="13" s="1"/>
  <c r="D307" i="13" s="1"/>
  <c r="D308" i="13" s="1"/>
  <c r="L296" i="13"/>
  <c r="K296" i="13"/>
  <c r="J296" i="13"/>
  <c r="I296" i="13"/>
  <c r="H296" i="13"/>
  <c r="G296" i="13"/>
  <c r="F296" i="13"/>
  <c r="D276" i="13"/>
  <c r="D277" i="13" s="1"/>
  <c r="D278" i="13" s="1"/>
  <c r="D279" i="13" s="1"/>
  <c r="D280" i="13" s="1"/>
  <c r="D281" i="13" s="1"/>
  <c r="D282" i="13" s="1"/>
  <c r="D283" i="13" s="1"/>
  <c r="D284" i="13" s="1"/>
  <c r="D285" i="13" s="1"/>
  <c r="D286" i="13" s="1"/>
  <c r="D287" i="13" s="1"/>
  <c r="D288" i="13" s="1"/>
  <c r="D289" i="13" s="1"/>
  <c r="D290" i="13" s="1"/>
  <c r="D291" i="13" s="1"/>
  <c r="D292" i="13" s="1"/>
  <c r="D293" i="13" s="1"/>
  <c r="D294" i="13" s="1"/>
  <c r="D295" i="13" s="1"/>
  <c r="L274" i="13"/>
  <c r="K274" i="13"/>
  <c r="J274" i="13"/>
  <c r="I274" i="13"/>
  <c r="H274" i="13"/>
  <c r="G274" i="13"/>
  <c r="F274" i="13"/>
  <c r="D247" i="13"/>
  <c r="D248" i="13" s="1"/>
  <c r="D249" i="13" s="1"/>
  <c r="D250" i="13" s="1"/>
  <c r="D251" i="13" s="1"/>
  <c r="D252" i="13" s="1"/>
  <c r="D253" i="13" s="1"/>
  <c r="D254" i="13" s="1"/>
  <c r="D255" i="13" s="1"/>
  <c r="D256" i="13" s="1"/>
  <c r="D257" i="13" s="1"/>
  <c r="D258" i="13" s="1"/>
  <c r="D259" i="13" s="1"/>
  <c r="D260" i="13" s="1"/>
  <c r="D261" i="13" s="1"/>
  <c r="D262" i="13" s="1"/>
  <c r="D263" i="13" s="1"/>
  <c r="D264" i="13" s="1"/>
  <c r="D265" i="13" s="1"/>
  <c r="D266" i="13" s="1"/>
  <c r="D267" i="13" s="1"/>
  <c r="D268" i="13" s="1"/>
  <c r="D269" i="13" s="1"/>
  <c r="D270" i="13" s="1"/>
  <c r="D271" i="13" s="1"/>
  <c r="D272" i="13" s="1"/>
  <c r="D273" i="13" s="1"/>
  <c r="L245" i="13"/>
  <c r="K245" i="13"/>
  <c r="J245" i="13"/>
  <c r="I245" i="13"/>
  <c r="H245" i="13"/>
  <c r="G245" i="13"/>
  <c r="F245" i="13"/>
  <c r="D235" i="13"/>
  <c r="D236" i="13" s="1"/>
  <c r="D237" i="13" s="1"/>
  <c r="D238" i="13" s="1"/>
  <c r="D239" i="13" s="1"/>
  <c r="D240" i="13" s="1"/>
  <c r="D241" i="13" s="1"/>
  <c r="D242" i="13" s="1"/>
  <c r="D243" i="13" s="1"/>
  <c r="D244" i="13" s="1"/>
  <c r="D234" i="13"/>
  <c r="L232" i="13"/>
  <c r="K232" i="13"/>
  <c r="J232" i="13"/>
  <c r="I232" i="13"/>
  <c r="H232" i="13"/>
  <c r="G232" i="13"/>
  <c r="F232" i="13"/>
  <c r="D218" i="13"/>
  <c r="D219" i="13" s="1"/>
  <c r="D220" i="13" s="1"/>
  <c r="D221" i="13" s="1"/>
  <c r="D222" i="13" s="1"/>
  <c r="D223" i="13" s="1"/>
  <c r="D224" i="13" s="1"/>
  <c r="D225" i="13" s="1"/>
  <c r="D226" i="13" s="1"/>
  <c r="D227" i="13" s="1"/>
  <c r="D228" i="13" s="1"/>
  <c r="D229" i="13" s="1"/>
  <c r="D230" i="13" s="1"/>
  <c r="D231" i="13" s="1"/>
  <c r="L216" i="13"/>
  <c r="K216" i="13"/>
  <c r="I216" i="13"/>
  <c r="H216" i="13"/>
  <c r="G216" i="13"/>
  <c r="J215" i="13"/>
  <c r="J214" i="13"/>
  <c r="J213" i="13"/>
  <c r="J212" i="13"/>
  <c r="J211" i="13"/>
  <c r="J210" i="13"/>
  <c r="J209" i="13"/>
  <c r="J208" i="13"/>
  <c r="J207" i="13"/>
  <c r="J206" i="13"/>
  <c r="J205" i="13"/>
  <c r="J204" i="13"/>
  <c r="J203" i="13"/>
  <c r="J202" i="13"/>
  <c r="J201" i="13"/>
  <c r="J200" i="13"/>
  <c r="J199" i="13"/>
  <c r="J198" i="13"/>
  <c r="J197" i="13"/>
  <c r="J196" i="13"/>
  <c r="J195" i="13"/>
  <c r="J194" i="13"/>
  <c r="J193" i="13"/>
  <c r="J192" i="13"/>
  <c r="J191" i="13"/>
  <c r="J190" i="13"/>
  <c r="J189" i="13"/>
  <c r="J188" i="13"/>
  <c r="J187" i="13"/>
  <c r="J186" i="13"/>
  <c r="J185" i="13"/>
  <c r="J184" i="13"/>
  <c r="J183" i="13"/>
  <c r="J182" i="13"/>
  <c r="J181" i="13"/>
  <c r="J180" i="13"/>
  <c r="J179" i="13"/>
  <c r="J178" i="13"/>
  <c r="J177" i="13"/>
  <c r="J176" i="13"/>
  <c r="J175" i="13"/>
  <c r="J174" i="13"/>
  <c r="J173" i="13"/>
  <c r="J172" i="13"/>
  <c r="J171" i="13"/>
  <c r="J170" i="13"/>
  <c r="J169" i="13"/>
  <c r="J168" i="13"/>
  <c r="J167" i="13"/>
  <c r="J166" i="13"/>
  <c r="J165" i="13"/>
  <c r="J164" i="13"/>
  <c r="J163" i="13"/>
  <c r="J162" i="13"/>
  <c r="J161" i="13"/>
  <c r="J160" i="13"/>
  <c r="J159" i="13"/>
  <c r="J158" i="13"/>
  <c r="F155" i="13"/>
  <c r="F150" i="13"/>
  <c r="F149" i="13"/>
  <c r="F148" i="13"/>
  <c r="F147" i="13"/>
  <c r="F146" i="13"/>
  <c r="N145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D115" i="13"/>
  <c r="D116" i="13" s="1"/>
  <c r="D117" i="13" s="1"/>
  <c r="D118" i="13" s="1"/>
  <c r="D119" i="13" s="1"/>
  <c r="D120" i="13" s="1"/>
  <c r="D121" i="13" s="1"/>
  <c r="D122" i="13" s="1"/>
  <c r="D123" i="13" s="1"/>
  <c r="D124" i="13" s="1"/>
  <c r="D125" i="13" s="1"/>
  <c r="D126" i="13" s="1"/>
  <c r="D127" i="13" s="1"/>
  <c r="D128" i="13" s="1"/>
  <c r="D129" i="13" s="1"/>
  <c r="D130" i="13" s="1"/>
  <c r="D131" i="13" s="1"/>
  <c r="D132" i="13" s="1"/>
  <c r="D133" i="13" s="1"/>
  <c r="D134" i="13" s="1"/>
  <c r="D135" i="13" s="1"/>
  <c r="D136" i="13" s="1"/>
  <c r="D137" i="13" s="1"/>
  <c r="D138" i="13" s="1"/>
  <c r="D139" i="13" s="1"/>
  <c r="D140" i="13" s="1"/>
  <c r="D141" i="13" s="1"/>
  <c r="D142" i="13" s="1"/>
  <c r="D143" i="13" s="1"/>
  <c r="D144" i="13" s="1"/>
  <c r="D145" i="13" s="1"/>
  <c r="D146" i="13" s="1"/>
  <c r="D147" i="13" s="1"/>
  <c r="D148" i="13" s="1"/>
  <c r="D149" i="13" s="1"/>
  <c r="D150" i="13" s="1"/>
  <c r="D151" i="13" s="1"/>
  <c r="D152" i="13" s="1"/>
  <c r="D153" i="13" s="1"/>
  <c r="D154" i="13" s="1"/>
  <c r="D155" i="13" s="1"/>
  <c r="D156" i="13" s="1"/>
  <c r="D157" i="13" s="1"/>
  <c r="D158" i="13" s="1"/>
  <c r="D159" i="13" s="1"/>
  <c r="D160" i="13" s="1"/>
  <c r="D161" i="13" s="1"/>
  <c r="D162" i="13" s="1"/>
  <c r="D163" i="13" s="1"/>
  <c r="D164" i="13" s="1"/>
  <c r="D165" i="13" s="1"/>
  <c r="D166" i="13" s="1"/>
  <c r="D167" i="13" s="1"/>
  <c r="D168" i="13" s="1"/>
  <c r="D169" i="13" s="1"/>
  <c r="D170" i="13" s="1"/>
  <c r="D171" i="13" s="1"/>
  <c r="D172" i="13" s="1"/>
  <c r="D173" i="13" s="1"/>
  <c r="D174" i="13" s="1"/>
  <c r="D175" i="13" s="1"/>
  <c r="D176" i="13" s="1"/>
  <c r="D177" i="13" s="1"/>
  <c r="D178" i="13" s="1"/>
  <c r="D179" i="13" s="1"/>
  <c r="D180" i="13" s="1"/>
  <c r="D181" i="13" s="1"/>
  <c r="D182" i="13" s="1"/>
  <c r="D183" i="13" s="1"/>
  <c r="D184" i="13" s="1"/>
  <c r="D185" i="13" s="1"/>
  <c r="D186" i="13" s="1"/>
  <c r="D187" i="13" s="1"/>
  <c r="D188" i="13" s="1"/>
  <c r="D189" i="13" s="1"/>
  <c r="D190" i="13" s="1"/>
  <c r="D191" i="13" s="1"/>
  <c r="D192" i="13" s="1"/>
  <c r="D193" i="13" s="1"/>
  <c r="D194" i="13" s="1"/>
  <c r="D195" i="13" s="1"/>
  <c r="D196" i="13" s="1"/>
  <c r="D197" i="13" s="1"/>
  <c r="D198" i="13" s="1"/>
  <c r="D199" i="13" s="1"/>
  <c r="D200" i="13" s="1"/>
  <c r="D201" i="13" s="1"/>
  <c r="D202" i="13" s="1"/>
  <c r="D203" i="13" s="1"/>
  <c r="D204" i="13" s="1"/>
  <c r="D205" i="13" s="1"/>
  <c r="D206" i="13" s="1"/>
  <c r="D207" i="13" s="1"/>
  <c r="D208" i="13" s="1"/>
  <c r="D209" i="13" s="1"/>
  <c r="D210" i="13" s="1"/>
  <c r="D211" i="13" s="1"/>
  <c r="D212" i="13" s="1"/>
  <c r="D213" i="13" s="1"/>
  <c r="D214" i="13" s="1"/>
  <c r="D215" i="13" s="1"/>
  <c r="F114" i="13"/>
  <c r="L113" i="13"/>
  <c r="K113" i="13"/>
  <c r="J113" i="13"/>
  <c r="I113" i="13"/>
  <c r="H113" i="13"/>
  <c r="G113" i="13"/>
  <c r="F113" i="13"/>
  <c r="D105" i="13"/>
  <c r="D106" i="13" s="1"/>
  <c r="D107" i="13" s="1"/>
  <c r="D108" i="13" s="1"/>
  <c r="D109" i="13" s="1"/>
  <c r="D110" i="13" s="1"/>
  <c r="D111" i="13" s="1"/>
  <c r="D112" i="13" s="1"/>
  <c r="L103" i="13"/>
  <c r="K103" i="13"/>
  <c r="J103" i="13"/>
  <c r="I103" i="13"/>
  <c r="H103" i="13"/>
  <c r="G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D69" i="13"/>
  <c r="D70" i="13" s="1"/>
  <c r="D71" i="13" s="1"/>
  <c r="D72" i="13" s="1"/>
  <c r="D73" i="13" s="1"/>
  <c r="D74" i="13" s="1"/>
  <c r="D75" i="13" s="1"/>
  <c r="D76" i="13" s="1"/>
  <c r="D77" i="13" s="1"/>
  <c r="D78" i="13" s="1"/>
  <c r="D79" i="13" s="1"/>
  <c r="D80" i="13" s="1"/>
  <c r="D81" i="13" s="1"/>
  <c r="D82" i="13" s="1"/>
  <c r="D83" i="13" s="1"/>
  <c r="D84" i="13" s="1"/>
  <c r="D85" i="13" s="1"/>
  <c r="D86" i="13" s="1"/>
  <c r="D87" i="13" s="1"/>
  <c r="D88" i="13" s="1"/>
  <c r="D89" i="13" s="1"/>
  <c r="D90" i="13" s="1"/>
  <c r="D91" i="13" s="1"/>
  <c r="D92" i="13" s="1"/>
  <c r="D93" i="13" s="1"/>
  <c r="D94" i="13" s="1"/>
  <c r="D95" i="13" s="1"/>
  <c r="D96" i="13" s="1"/>
  <c r="D97" i="13" s="1"/>
  <c r="D98" i="13" s="1"/>
  <c r="D99" i="13" s="1"/>
  <c r="D100" i="13" s="1"/>
  <c r="D101" i="13" s="1"/>
  <c r="D102" i="13" s="1"/>
  <c r="F68" i="13"/>
  <c r="L67" i="13"/>
  <c r="K67" i="13"/>
  <c r="J67" i="13"/>
  <c r="I67" i="13"/>
  <c r="H67" i="13"/>
  <c r="G67" i="13"/>
  <c r="F67" i="13"/>
  <c r="D48" i="13"/>
  <c r="D49" i="13" s="1"/>
  <c r="D50" i="13" s="1"/>
  <c r="D51" i="13" s="1"/>
  <c r="D52" i="13" s="1"/>
  <c r="D53" i="13" s="1"/>
  <c r="D54" i="13" s="1"/>
  <c r="D55" i="13" s="1"/>
  <c r="D56" i="13" s="1"/>
  <c r="D57" i="13" s="1"/>
  <c r="D58" i="13" s="1"/>
  <c r="D59" i="13" s="1"/>
  <c r="D60" i="13" s="1"/>
  <c r="D61" i="13" s="1"/>
  <c r="D62" i="13" s="1"/>
  <c r="D63" i="13" s="1"/>
  <c r="D64" i="13" s="1"/>
  <c r="D65" i="13" s="1"/>
  <c r="D66" i="13" s="1"/>
  <c r="L46" i="13"/>
  <c r="K46" i="13"/>
  <c r="J46" i="13"/>
  <c r="I46" i="13"/>
  <c r="H46" i="13"/>
  <c r="G46" i="13"/>
  <c r="F46" i="13"/>
  <c r="D30" i="13"/>
  <c r="D31" i="13" s="1"/>
  <c r="D32" i="13" s="1"/>
  <c r="D33" i="13" s="1"/>
  <c r="D34" i="13" s="1"/>
  <c r="D35" i="13" s="1"/>
  <c r="D36" i="13" s="1"/>
  <c r="D37" i="13" s="1"/>
  <c r="D38" i="13" s="1"/>
  <c r="D39" i="13" s="1"/>
  <c r="D40" i="13" s="1"/>
  <c r="D41" i="13" s="1"/>
  <c r="D42" i="13" s="1"/>
  <c r="D43" i="13" s="1"/>
  <c r="D44" i="13" s="1"/>
  <c r="D45" i="13" s="1"/>
  <c r="L28" i="13"/>
  <c r="K28" i="13"/>
  <c r="J28" i="13"/>
  <c r="I28" i="13"/>
  <c r="H28" i="13"/>
  <c r="G28" i="13"/>
  <c r="F28" i="13"/>
  <c r="D14" i="13"/>
  <c r="D15" i="13" s="1"/>
  <c r="D16" i="13" s="1"/>
  <c r="D17" i="13" s="1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C12" i="13"/>
  <c r="D12" i="13" s="1"/>
  <c r="E12" i="13" s="1"/>
  <c r="F12" i="13" s="1"/>
  <c r="G12" i="13" s="1"/>
  <c r="H12" i="13" s="1"/>
  <c r="I12" i="13" s="1"/>
  <c r="J12" i="13" s="1"/>
  <c r="K12" i="13" s="1"/>
  <c r="L12" i="13" s="1"/>
  <c r="B12" i="13"/>
  <c r="F216" i="13" l="1"/>
  <c r="J119" i="19"/>
  <c r="F119" i="19"/>
  <c r="F42" i="18"/>
  <c r="F103" i="13"/>
  <c r="I344" i="13"/>
  <c r="J216" i="13"/>
  <c r="J344" i="13" s="1"/>
  <c r="H344" i="13"/>
  <c r="L344" i="13"/>
  <c r="G344" i="13"/>
  <c r="K344" i="13"/>
  <c r="F344" i="13"/>
  <c r="M355" i="9" l="1"/>
  <c r="H350" i="9" l="1"/>
  <c r="H338" i="9"/>
  <c r="H316" i="9"/>
  <c r="H303" i="9"/>
  <c r="H284" i="9"/>
  <c r="H255" i="9"/>
  <c r="H242" i="9"/>
  <c r="H226" i="9"/>
  <c r="H123" i="9"/>
  <c r="H113" i="9"/>
  <c r="H77" i="9"/>
  <c r="H56" i="9"/>
  <c r="H38" i="9"/>
  <c r="G38" i="9"/>
  <c r="F38" i="9"/>
  <c r="H22" i="9"/>
  <c r="G226" i="9"/>
  <c r="F165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H355" i="9" l="1"/>
  <c r="F226" i="9"/>
  <c r="F77" i="9"/>
  <c r="G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B319" i="9" l="1"/>
  <c r="F112" i="9" l="1"/>
  <c r="F111" i="9"/>
  <c r="F110" i="9"/>
  <c r="F109" i="9"/>
  <c r="F108" i="9"/>
  <c r="F107" i="9"/>
  <c r="F106" i="9"/>
  <c r="F105" i="9"/>
  <c r="K10" i="8" l="1"/>
  <c r="M10" i="8" s="1"/>
  <c r="L15" i="8"/>
  <c r="L24" i="8" s="1"/>
  <c r="K23" i="8"/>
  <c r="M23" i="8" s="1"/>
  <c r="K22" i="8"/>
  <c r="M22" i="8" s="1"/>
  <c r="K21" i="8"/>
  <c r="K20" i="8"/>
  <c r="M20" i="8" s="1"/>
  <c r="K19" i="8"/>
  <c r="M19" i="8" s="1"/>
  <c r="K18" i="8"/>
  <c r="K17" i="8"/>
  <c r="K16" i="8"/>
  <c r="M16" i="8" s="1"/>
  <c r="K15" i="8"/>
  <c r="K14" i="8"/>
  <c r="M14" i="8" s="1"/>
  <c r="K13" i="8"/>
  <c r="K12" i="8"/>
  <c r="M12" i="8" s="1"/>
  <c r="K11" i="8"/>
  <c r="M11" i="8" s="1"/>
  <c r="M21" i="8"/>
  <c r="M18" i="8"/>
  <c r="M17" i="8"/>
  <c r="M13" i="8"/>
  <c r="G350" i="9"/>
  <c r="F350" i="9"/>
  <c r="D340" i="9"/>
  <c r="D341" i="9" s="1"/>
  <c r="D342" i="9" s="1"/>
  <c r="D343" i="9" s="1"/>
  <c r="D344" i="9" s="1"/>
  <c r="D345" i="9" s="1"/>
  <c r="D346" i="9" s="1"/>
  <c r="D347" i="9" s="1"/>
  <c r="D348" i="9" s="1"/>
  <c r="D349" i="9" s="1"/>
  <c r="G338" i="9"/>
  <c r="F338" i="9"/>
  <c r="D318" i="9"/>
  <c r="D319" i="9" s="1"/>
  <c r="D320" i="9" s="1"/>
  <c r="D321" i="9" s="1"/>
  <c r="D322" i="9" s="1"/>
  <c r="D323" i="9" s="1"/>
  <c r="D324" i="9" s="1"/>
  <c r="D325" i="9" s="1"/>
  <c r="D326" i="9" s="1"/>
  <c r="D327" i="9" s="1"/>
  <c r="D328" i="9" s="1"/>
  <c r="D329" i="9" s="1"/>
  <c r="D330" i="9" s="1"/>
  <c r="D331" i="9" s="1"/>
  <c r="D332" i="9" s="1"/>
  <c r="D333" i="9" s="1"/>
  <c r="D334" i="9" s="1"/>
  <c r="D335" i="9" s="1"/>
  <c r="D336" i="9" s="1"/>
  <c r="D337" i="9" s="1"/>
  <c r="G316" i="9"/>
  <c r="F316" i="9"/>
  <c r="D305" i="9"/>
  <c r="D306" i="9" s="1"/>
  <c r="D307" i="9" s="1"/>
  <c r="D308" i="9" s="1"/>
  <c r="D309" i="9" s="1"/>
  <c r="D310" i="9" s="1"/>
  <c r="D311" i="9" s="1"/>
  <c r="D312" i="9" s="1"/>
  <c r="D313" i="9" s="1"/>
  <c r="D314" i="9" s="1"/>
  <c r="D315" i="9" s="1"/>
  <c r="G303" i="9"/>
  <c r="F303" i="9"/>
  <c r="D286" i="9"/>
  <c r="D287" i="9" s="1"/>
  <c r="D288" i="9" s="1"/>
  <c r="D289" i="9" s="1"/>
  <c r="D292" i="9" s="1"/>
  <c r="D293" i="9" s="1"/>
  <c r="D294" i="9" s="1"/>
  <c r="D295" i="9" s="1"/>
  <c r="D296" i="9" s="1"/>
  <c r="D297" i="9" s="1"/>
  <c r="D298" i="9" s="1"/>
  <c r="D299" i="9" s="1"/>
  <c r="D300" i="9" s="1"/>
  <c r="D301" i="9" s="1"/>
  <c r="D302" i="9" s="1"/>
  <c r="G284" i="9"/>
  <c r="D257" i="9"/>
  <c r="D258" i="9" s="1"/>
  <c r="D259" i="9" s="1"/>
  <c r="D260" i="9" s="1"/>
  <c r="D261" i="9" s="1"/>
  <c r="D262" i="9" s="1"/>
  <c r="D263" i="9" s="1"/>
  <c r="D264" i="9" s="1"/>
  <c r="D265" i="9" s="1"/>
  <c r="D266" i="9" s="1"/>
  <c r="D267" i="9" s="1"/>
  <c r="D268" i="9" s="1"/>
  <c r="D269" i="9" s="1"/>
  <c r="D270" i="9" s="1"/>
  <c r="D271" i="9" s="1"/>
  <c r="D272" i="9" s="1"/>
  <c r="D273" i="9" s="1"/>
  <c r="D274" i="9" s="1"/>
  <c r="D275" i="9" s="1"/>
  <c r="D276" i="9" s="1"/>
  <c r="D277" i="9" s="1"/>
  <c r="D278" i="9" s="1"/>
  <c r="D279" i="9" s="1"/>
  <c r="D280" i="9" s="1"/>
  <c r="D281" i="9" s="1"/>
  <c r="D282" i="9" s="1"/>
  <c r="D283" i="9" s="1"/>
  <c r="F284" i="9"/>
  <c r="G255" i="9"/>
  <c r="D244" i="9"/>
  <c r="D245" i="9" s="1"/>
  <c r="D246" i="9" s="1"/>
  <c r="D247" i="9" s="1"/>
  <c r="D248" i="9" s="1"/>
  <c r="D249" i="9" s="1"/>
  <c r="D250" i="9" s="1"/>
  <c r="D251" i="9" s="1"/>
  <c r="D252" i="9" s="1"/>
  <c r="D253" i="9" s="1"/>
  <c r="D254" i="9" s="1"/>
  <c r="G242" i="9"/>
  <c r="D228" i="9"/>
  <c r="D229" i="9" s="1"/>
  <c r="D230" i="9" s="1"/>
  <c r="D231" i="9" s="1"/>
  <c r="D232" i="9" s="1"/>
  <c r="D233" i="9" s="1"/>
  <c r="D234" i="9" s="1"/>
  <c r="D235" i="9" s="1"/>
  <c r="D236" i="9" s="1"/>
  <c r="D237" i="9" s="1"/>
  <c r="D238" i="9" s="1"/>
  <c r="D239" i="9" s="1"/>
  <c r="D240" i="9" s="1"/>
  <c r="D241" i="9" s="1"/>
  <c r="J155" i="9"/>
  <c r="D125" i="9"/>
  <c r="D126" i="9" s="1"/>
  <c r="D127" i="9" s="1"/>
  <c r="D128" i="9" s="1"/>
  <c r="D129" i="9" s="1"/>
  <c r="D130" i="9" s="1"/>
  <c r="D131" i="9" s="1"/>
  <c r="D132" i="9" s="1"/>
  <c r="D133" i="9" s="1"/>
  <c r="D134" i="9" s="1"/>
  <c r="D135" i="9" s="1"/>
  <c r="D136" i="9" s="1"/>
  <c r="D137" i="9" s="1"/>
  <c r="D138" i="9" s="1"/>
  <c r="D139" i="9" s="1"/>
  <c r="D140" i="9" s="1"/>
  <c r="D141" i="9" s="1"/>
  <c r="D142" i="9" s="1"/>
  <c r="D143" i="9" s="1"/>
  <c r="D144" i="9" s="1"/>
  <c r="D145" i="9" s="1"/>
  <c r="D146" i="9" s="1"/>
  <c r="D147" i="9" s="1"/>
  <c r="D148" i="9" s="1"/>
  <c r="D149" i="9" s="1"/>
  <c r="D150" i="9" s="1"/>
  <c r="D151" i="9" s="1"/>
  <c r="D152" i="9" s="1"/>
  <c r="D153" i="9" s="1"/>
  <c r="D154" i="9" s="1"/>
  <c r="D155" i="9" s="1"/>
  <c r="D156" i="9" s="1"/>
  <c r="D157" i="9" s="1"/>
  <c r="D158" i="9" s="1"/>
  <c r="D159" i="9" s="1"/>
  <c r="D160" i="9" s="1"/>
  <c r="D161" i="9" s="1"/>
  <c r="D162" i="9" s="1"/>
  <c r="D163" i="9" s="1"/>
  <c r="D164" i="9" s="1"/>
  <c r="D165" i="9" s="1"/>
  <c r="D166" i="9" s="1"/>
  <c r="D167" i="9" s="1"/>
  <c r="D168" i="9" s="1"/>
  <c r="D169" i="9" s="1"/>
  <c r="D170" i="9" s="1"/>
  <c r="D171" i="9" s="1"/>
  <c r="D172" i="9" s="1"/>
  <c r="D173" i="9" s="1"/>
  <c r="D174" i="9" s="1"/>
  <c r="D175" i="9" s="1"/>
  <c r="D176" i="9" s="1"/>
  <c r="D177" i="9" s="1"/>
  <c r="D178" i="9" s="1"/>
  <c r="D179" i="9" s="1"/>
  <c r="D180" i="9" s="1"/>
  <c r="D181" i="9" s="1"/>
  <c r="D182" i="9" s="1"/>
  <c r="D183" i="9" s="1"/>
  <c r="D184" i="9" s="1"/>
  <c r="D185" i="9" s="1"/>
  <c r="D186" i="9" s="1"/>
  <c r="D187" i="9" s="1"/>
  <c r="D188" i="9" s="1"/>
  <c r="D189" i="9" s="1"/>
  <c r="D190" i="9" s="1"/>
  <c r="D191" i="9" s="1"/>
  <c r="D192" i="9" s="1"/>
  <c r="D193" i="9" s="1"/>
  <c r="D194" i="9" s="1"/>
  <c r="D195" i="9" s="1"/>
  <c r="D196" i="9" s="1"/>
  <c r="D197" i="9" s="1"/>
  <c r="D198" i="9" s="1"/>
  <c r="D199" i="9" s="1"/>
  <c r="D200" i="9" s="1"/>
  <c r="D201" i="9" s="1"/>
  <c r="D202" i="9" s="1"/>
  <c r="D203" i="9" s="1"/>
  <c r="D204" i="9" s="1"/>
  <c r="D205" i="9" s="1"/>
  <c r="D206" i="9" s="1"/>
  <c r="D207" i="9" s="1"/>
  <c r="D208" i="9" s="1"/>
  <c r="D209" i="9" s="1"/>
  <c r="D210" i="9" s="1"/>
  <c r="D211" i="9" s="1"/>
  <c r="D212" i="9" s="1"/>
  <c r="D213" i="9" s="1"/>
  <c r="D214" i="9" s="1"/>
  <c r="D215" i="9" s="1"/>
  <c r="D216" i="9" s="1"/>
  <c r="D217" i="9" s="1"/>
  <c r="D218" i="9" s="1"/>
  <c r="D219" i="9" s="1"/>
  <c r="D220" i="9" s="1"/>
  <c r="D221" i="9" s="1"/>
  <c r="D222" i="9" s="1"/>
  <c r="D223" i="9" s="1"/>
  <c r="D224" i="9" s="1"/>
  <c r="D225" i="9" s="1"/>
  <c r="G123" i="9"/>
  <c r="D115" i="9"/>
  <c r="D116" i="9" s="1"/>
  <c r="D117" i="9" s="1"/>
  <c r="D118" i="9" s="1"/>
  <c r="D119" i="9" s="1"/>
  <c r="D120" i="9" s="1"/>
  <c r="D121" i="9" s="1"/>
  <c r="D122" i="9" s="1"/>
  <c r="G113" i="9"/>
  <c r="D79" i="9"/>
  <c r="D80" i="9" s="1"/>
  <c r="D81" i="9" s="1"/>
  <c r="D82" i="9" s="1"/>
  <c r="D83" i="9" s="1"/>
  <c r="D84" i="9" s="1"/>
  <c r="D85" i="9" s="1"/>
  <c r="D86" i="9" s="1"/>
  <c r="D87" i="9" s="1"/>
  <c r="D88" i="9" s="1"/>
  <c r="D89" i="9" s="1"/>
  <c r="D90" i="9" s="1"/>
  <c r="D91" i="9" s="1"/>
  <c r="D92" i="9" s="1"/>
  <c r="D93" i="9" s="1"/>
  <c r="D94" i="9" s="1"/>
  <c r="D95" i="9" s="1"/>
  <c r="D96" i="9" s="1"/>
  <c r="D97" i="9" s="1"/>
  <c r="D98" i="9" s="1"/>
  <c r="D99" i="9" s="1"/>
  <c r="D100" i="9" s="1"/>
  <c r="D101" i="9" s="1"/>
  <c r="D102" i="9" s="1"/>
  <c r="D103" i="9" s="1"/>
  <c r="D104" i="9" s="1"/>
  <c r="D105" i="9" s="1"/>
  <c r="D106" i="9" s="1"/>
  <c r="D107" i="9" s="1"/>
  <c r="D108" i="9" s="1"/>
  <c r="D109" i="9" s="1"/>
  <c r="D110" i="9" s="1"/>
  <c r="D111" i="9" s="1"/>
  <c r="D112" i="9" s="1"/>
  <c r="D58" i="9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G56" i="9"/>
  <c r="D40" i="9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24" i="9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G22" i="9"/>
  <c r="D10" i="9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B7" i="9"/>
  <c r="C7" i="9" s="1"/>
  <c r="D7" i="9" s="1"/>
  <c r="E7" i="9" s="1"/>
  <c r="F7" i="9" s="1"/>
  <c r="G7" i="9" s="1"/>
  <c r="H7" i="9" s="1"/>
  <c r="I24" i="8"/>
  <c r="H24" i="8"/>
  <c r="F24" i="8"/>
  <c r="C24" i="8"/>
  <c r="G23" i="8"/>
  <c r="G22" i="8"/>
  <c r="G21" i="8"/>
  <c r="G20" i="8"/>
  <c r="G19" i="8"/>
  <c r="G18" i="8"/>
  <c r="G17" i="8"/>
  <c r="A17" i="8"/>
  <c r="A18" i="8" s="1"/>
  <c r="A19" i="8" s="1"/>
  <c r="A20" i="8" s="1"/>
  <c r="A21" i="8" s="1"/>
  <c r="A22" i="8" s="1"/>
  <c r="A23" i="8" s="1"/>
  <c r="G16" i="8"/>
  <c r="G15" i="8"/>
  <c r="G14" i="8"/>
  <c r="G13" i="8"/>
  <c r="G12" i="8"/>
  <c r="G11" i="8"/>
  <c r="A11" i="8"/>
  <c r="A12" i="8" s="1"/>
  <c r="A13" i="8" s="1"/>
  <c r="A14" i="8" s="1"/>
  <c r="G10" i="8"/>
  <c r="G355" i="9" l="1"/>
  <c r="F113" i="9"/>
  <c r="F123" i="9"/>
  <c r="F255" i="9"/>
  <c r="F56" i="9"/>
  <c r="F22" i="9"/>
  <c r="F242" i="9"/>
  <c r="G24" i="8"/>
  <c r="M15" i="8"/>
  <c r="M24" i="8" s="1"/>
  <c r="K24" i="8"/>
  <c r="F355" i="9" l="1"/>
  <c r="N20" i="6"/>
  <c r="N26" i="6" s="1"/>
  <c r="M26" i="6" l="1"/>
  <c r="J26" i="6"/>
  <c r="C26" i="6" l="1"/>
  <c r="E26" i="6"/>
  <c r="L26" i="6"/>
  <c r="O26" i="6"/>
  <c r="P26" i="6"/>
  <c r="H26" i="6"/>
  <c r="G26" i="6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I26" i="6"/>
  <c r="F26" i="6"/>
  <c r="B11" i="6"/>
  <c r="C11" i="6" s="1"/>
  <c r="D11" i="6" s="1"/>
  <c r="E11" i="6" s="1"/>
  <c r="F11" i="6" s="1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K26" i="6" l="1"/>
  <c r="D26" i="6"/>
  <c r="L24" i="3" l="1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10" i="3"/>
  <c r="J24" i="3"/>
  <c r="K15" i="3"/>
  <c r="K24" i="3" s="1"/>
  <c r="H24" i="3"/>
  <c r="I23" i="3"/>
  <c r="G23" i="3" s="1"/>
  <c r="I22" i="3"/>
  <c r="G22" i="3" s="1"/>
  <c r="I21" i="3"/>
  <c r="G21" i="3" s="1"/>
  <c r="I20" i="3"/>
  <c r="G20" i="3" s="1"/>
  <c r="I19" i="3"/>
  <c r="G19" i="3" s="1"/>
  <c r="I18" i="3"/>
  <c r="G18" i="3" s="1"/>
  <c r="I17" i="3"/>
  <c r="G17" i="3" s="1"/>
  <c r="I16" i="3"/>
  <c r="G16" i="3" s="1"/>
  <c r="I15" i="3"/>
  <c r="I14" i="3"/>
  <c r="G14" i="3" s="1"/>
  <c r="I13" i="3"/>
  <c r="G13" i="3" s="1"/>
  <c r="I12" i="3"/>
  <c r="G12" i="3" s="1"/>
  <c r="I11" i="3"/>
  <c r="G11" i="3" s="1"/>
  <c r="I10" i="3"/>
  <c r="G10" i="3" s="1"/>
  <c r="M24" i="3" l="1"/>
  <c r="G15" i="3"/>
  <c r="G24" i="3" s="1"/>
  <c r="I24" i="3"/>
  <c r="F24" i="3"/>
  <c r="C24" i="3"/>
  <c r="A17" i="3"/>
  <c r="A18" i="3" s="1"/>
  <c r="A19" i="3" s="1"/>
  <c r="A20" i="3" s="1"/>
  <c r="A21" i="3" s="1"/>
  <c r="A22" i="3" s="1"/>
  <c r="A23" i="3" s="1"/>
  <c r="A11" i="3"/>
  <c r="A12" i="3" s="1"/>
  <c r="A13" i="3" s="1"/>
  <c r="A14" i="3" s="1"/>
  <c r="G19" i="2"/>
  <c r="F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C19" i="2"/>
  <c r="D19" i="2"/>
  <c r="A7" i="2"/>
  <c r="A8" i="2" s="1"/>
  <c r="A9" i="2" s="1"/>
  <c r="A12" i="2" s="1"/>
  <c r="A13" i="2" s="1"/>
  <c r="A14" i="2" s="1"/>
  <c r="A15" i="2" s="1"/>
  <c r="A16" i="2" s="1"/>
  <c r="A17" i="2" s="1"/>
  <c r="A18" i="2" s="1"/>
  <c r="A6" i="2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N21" i="1"/>
  <c r="L21" i="1"/>
  <c r="J21" i="1"/>
  <c r="H21" i="1"/>
  <c r="F21" i="1"/>
  <c r="E19" i="2" l="1"/>
  <c r="C21" i="1"/>
  <c r="D14" i="1"/>
  <c r="M21" i="1"/>
  <c r="K21" i="1"/>
  <c r="I21" i="1"/>
  <c r="G21" i="1"/>
  <c r="E21" i="1"/>
  <c r="D20" i="1"/>
  <c r="D19" i="1"/>
  <c r="D18" i="1"/>
  <c r="D17" i="1"/>
  <c r="D16" i="1"/>
  <c r="D15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<sst xmlns="http://schemas.openxmlformats.org/spreadsheetml/2006/main" count="1869" uniqueCount="612">
  <si>
    <t>№</t>
  </si>
  <si>
    <t>Ҳудудлар номи</t>
  </si>
  <si>
    <t>ЖАМИ</t>
  </si>
  <si>
    <t>Жами 
2022-2026 йилларда</t>
  </si>
  <si>
    <t>Амударьё</t>
  </si>
  <si>
    <t>Шўманой</t>
  </si>
  <si>
    <t>Қонликўл</t>
  </si>
  <si>
    <t>Қўнғирот</t>
  </si>
  <si>
    <t>Мўйноқ</t>
  </si>
  <si>
    <t>Тўрткўл</t>
  </si>
  <si>
    <t>Беруний</t>
  </si>
  <si>
    <t>Элликқалъа</t>
  </si>
  <si>
    <t>Кегейли</t>
  </si>
  <si>
    <t>Бўзатов</t>
  </si>
  <si>
    <t>Чимбой</t>
  </si>
  <si>
    <t>Қораўзак</t>
  </si>
  <si>
    <t>Тахтакўпир</t>
  </si>
  <si>
    <t>Нукус тумани</t>
  </si>
  <si>
    <t>Хўжайли</t>
  </si>
  <si>
    <t>Тахиатош</t>
  </si>
  <si>
    <t xml:space="preserve">Қорақалпоғистон фермер, деҳқон хўжаликлари ва томорқа ер эгалари кенгаши раиснинг ўринбосари </t>
  </si>
  <si>
    <t>Д.Отарбаев</t>
  </si>
  <si>
    <t>Жами МФЙ сони</t>
  </si>
  <si>
    <t>Мфй сони</t>
  </si>
  <si>
    <t>Кудук сони</t>
  </si>
  <si>
    <t xml:space="preserve">Коракалпогистон Республикаси, Махалла ва оиоани куллаб-кувватлаш вазири </t>
  </si>
  <si>
    <t>С.Турманов</t>
  </si>
  <si>
    <t>Коракалпогистон Республикаси сув хужалиги вазири уринбосари</t>
  </si>
  <si>
    <t>Т.Мадиреймов</t>
  </si>
  <si>
    <t xml:space="preserve">Ўзбекистон Республикаси Вазирлар Маҳкамасининг 459-сонли қарорига мувофиқ  сув таъминоти оғир ҳудудлардаги аҳоли томорқаларида вертикал суғориш қудуқларини бурғулаш учун 2022-2026 йилларда   "Манзилли дастур"га шакиллантириш прогноз режаси </t>
  </si>
  <si>
    <t>Туманлар номи</t>
  </si>
  <si>
    <t>Туманлар сони</t>
  </si>
  <si>
    <t>Маҳаллалар сони</t>
  </si>
  <si>
    <t>Қазиладиган қудуқлар сони</t>
  </si>
  <si>
    <t>шундан</t>
  </si>
  <si>
    <t>кичик қудуқлар сони</t>
  </si>
  <si>
    <t>катта қудуқлар сони</t>
  </si>
  <si>
    <t>Турткул</t>
  </si>
  <si>
    <t>Ўзбекистон Республикаси Президентининг 2021 йил 16 декабрь кунги ПҚ-54-сонли карорига асосан 2022 йилда сув таъминоти оғир ҳудудлардаги аҳоли томорқаларини суғориш қудуқларини ишга тушириш 
ПРОГНОЗ КЎРСАТКИЧЛАРИ</t>
  </si>
  <si>
    <t>Қ.Нурымбетов</t>
  </si>
  <si>
    <t>"TASDIQLAYMAN"</t>
  </si>
  <si>
    <t>_____________________ K.Sariyev</t>
  </si>
  <si>
    <t>"_____" ___________________ 2021-yil</t>
  </si>
  <si>
    <t>Tumanlar nomi</t>
  </si>
  <si>
    <t>T/R</t>
  </si>
  <si>
    <t>Mahallalar soni</t>
  </si>
  <si>
    <t>Mahallalar nomi</t>
  </si>
  <si>
    <t>Quduq qazish istagini bildirgan talabgorning F.I.SH</t>
  </si>
  <si>
    <t>Qaziladigan quduqlar soni</t>
  </si>
  <si>
    <t>kichik quduqlar soni</t>
  </si>
  <si>
    <t>katta quduqlar soni</t>
  </si>
  <si>
    <t>QR jami</t>
  </si>
  <si>
    <t>Sho‘manoy</t>
  </si>
  <si>
    <t>Qonliko‘l</t>
  </si>
  <si>
    <t>Qo‘ng‘irot</t>
  </si>
  <si>
    <t>Mo‘ynoq</t>
  </si>
  <si>
    <t>Beruniy</t>
  </si>
  <si>
    <t>To‘rtko‘l</t>
  </si>
  <si>
    <t>Ellikqal’a</t>
  </si>
  <si>
    <t>Kegeyli</t>
  </si>
  <si>
    <t>Bo‘zatov</t>
  </si>
  <si>
    <t>Chimboy</t>
  </si>
  <si>
    <t>Qorao‘zak</t>
  </si>
  <si>
    <t>Taxtako‘pir</t>
  </si>
  <si>
    <t>Nukus t</t>
  </si>
  <si>
    <t>Xo‘jayli</t>
  </si>
  <si>
    <t>Qoraqalpog‘iston Respublikasi 
Vazirlar Kengashining Raisi</t>
  </si>
  <si>
    <t>Qoraqalpog‘iston fermer, dehqon xo‘jaliklari va tomorqa yer egalari kengashi raisi</t>
  </si>
  <si>
    <t>S.Turmanov</t>
  </si>
  <si>
    <t>Q.Nurimbetov</t>
  </si>
  <si>
    <t>O‘zbekiston Respublikasi Prezidentining 2021-yil 16-dekabr kungi PQ-54-sonli qaroriga asosan 2022-yilda suv ta’minoti og‘ir hududlardagi aholi tomorqalarini sug‘orish va quduqlarini ishga tushirish 
P R O G N O Z  K O‘ R S A T K I CH L A R I</t>
  </si>
  <si>
    <t>shundan:</t>
  </si>
  <si>
    <t>N.Erlepesov</t>
  </si>
  <si>
    <t>Qoraqalpog‘iston Respublikasi Vazirlar Kengashi Raisining birinchi o‘rinbosari</t>
  </si>
  <si>
    <t>D.Usakov</t>
  </si>
  <si>
    <t>Qoraqalpog‘iston Respublikasi Suv xo‘jaligi vaziri</t>
  </si>
  <si>
    <t>shundan</t>
  </si>
  <si>
    <t>kichik quduqlar summasi (mln.sumda)</t>
  </si>
  <si>
    <t>katta quduqlar summasi (mln.sumda)</t>
  </si>
  <si>
    <t>Jami suv  bilan taminlanadi</t>
  </si>
  <si>
    <t>xonadon soni</t>
  </si>
  <si>
    <t>maydoni.ga</t>
  </si>
  <si>
    <t>Qoraqalpog‘iston Respublikasi Vazirlar Kengashi Raisining Mahalla va oilani qo‘llab-quvvatlash vaziri</t>
  </si>
  <si>
    <t>soni</t>
  </si>
  <si>
    <t>summasi (mln.sumda)</t>
  </si>
  <si>
    <t>Jami burg‘ulanadigan quduqlar soni</t>
  </si>
  <si>
    <t>MFY (QFY) lar</t>
  </si>
  <si>
    <t>Talabgor</t>
  </si>
  <si>
    <t>Shundan</t>
  </si>
  <si>
    <t>Т/R</t>
  </si>
  <si>
    <t>Nomi</t>
  </si>
  <si>
    <t>Talabgorlar (F.I.SH)</t>
  </si>
  <si>
    <t>Jami</t>
  </si>
  <si>
    <t>Kichik hajmli quduq orqali</t>
  </si>
  <si>
    <t>Katta hajmli quduq orqali</t>
  </si>
  <si>
    <t>Katta hajmli quduq
(30 tа xonadonga) soni</t>
  </si>
  <si>
    <t>Xonadon soni</t>
  </si>
  <si>
    <t>Maydon, ga</t>
  </si>
  <si>
    <t>ХХХ</t>
  </si>
  <si>
    <t>_______________________N.Erlepesov</t>
  </si>
  <si>
    <t>“____ ” “_____________” 2021-yil</t>
  </si>
  <si>
    <t>Qoraqalpog‘iston Respublikasi 
Vazirlar Kengashi Raisining o‘rinbosari</t>
  </si>
  <si>
    <t>Arteziyan quduq qazishni rad etgan talabgorlar</t>
  </si>
  <si>
    <t>Arteziyan quduq qazish istagini bildirgan talabgorlar</t>
  </si>
  <si>
    <t>kichik hajmda</t>
  </si>
  <si>
    <t>katta hajmda</t>
  </si>
  <si>
    <t>kichik hajmli quduq orqali</t>
  </si>
  <si>
    <t>katta hajmli quduq orqali</t>
  </si>
  <si>
    <t>kichik hajmli quduq ( 1 ta xonadongа) soni</t>
  </si>
  <si>
    <t>katta hajmli quduq (30 ta xonadon ga) soni</t>
  </si>
  <si>
    <t>Burg‘ulanadigan quduqlar</t>
  </si>
  <si>
    <t>QR bo‘yicha</t>
  </si>
  <si>
    <t>Qoraqalpog‘iston Respublikasi tumanlarida suv ta’minoti og‘ir hududlaridagi aholi tomorqalari va qishloq xo‘jaligida foydalanilmayotgan yer maydonlarini foydalanishga kiritish bo‘yicha 2022-yilgi Manzilli ro‘yhati</t>
  </si>
  <si>
    <t>Mamıy OFY</t>
  </si>
  <si>
    <t>M.Abdullaev OFY</t>
  </si>
  <si>
    <t>Diyxanabad OFY</t>
  </si>
  <si>
    <t>Ketenler OFY</t>
  </si>
  <si>
    <t>Birleshik OFY</t>
  </si>
  <si>
    <t>Jami tuman</t>
  </si>
  <si>
    <t>x</t>
  </si>
  <si>
    <t>Nauriz OFY</t>
  </si>
  <si>
    <t>Beskopir OFY</t>
  </si>
  <si>
    <t>Jana kala OFY</t>
  </si>
  <si>
    <t>Arzimbetkum OFY</t>
  </si>
  <si>
    <t>Abay OFY</t>
  </si>
  <si>
    <t>Qizil-qala OFY</t>
  </si>
  <si>
    <t>Biybazar OFY</t>
  </si>
  <si>
    <t>Tinchlik OFY</t>
  </si>
  <si>
    <t>Shobboz OFY</t>
  </si>
  <si>
    <t>Mustaqillik MFY</t>
  </si>
  <si>
    <t>Kichik hajmli quduq
( 1 tа xonadonga) soni</t>
  </si>
  <si>
    <t>Sharq Yulduzi O’FY</t>
  </si>
  <si>
    <t>Oq-oltin MFY</t>
  </si>
  <si>
    <t>Qumbosqan OFY</t>
  </si>
  <si>
    <t>Kokcha OFY</t>
  </si>
  <si>
    <t>Paxtaobod OFY</t>
  </si>
  <si>
    <t>Atauba OFY</t>
  </si>
  <si>
    <t>Kaltaminor OFY</t>
  </si>
  <si>
    <t>Yonboshqala OFY</t>
  </si>
  <si>
    <t>Navruz OFY</t>
  </si>
  <si>
    <t>Paxtachi OFY</t>
  </si>
  <si>
    <t>Abat OFY</t>
  </si>
  <si>
    <t>Abat makan MFY</t>
  </si>
  <si>
    <t>Aqtuba OFY</t>
  </si>
  <si>
    <t>Madeniyat OFY</t>
  </si>
  <si>
    <t>Kosterek OFY</t>
  </si>
  <si>
    <t xml:space="preserve">Tazajol OFY
</t>
  </si>
  <si>
    <t>Pashent tau OFY</t>
  </si>
  <si>
    <t>Baxitli OFY</t>
  </si>
  <si>
    <t>Kerder OFY</t>
  </si>
  <si>
    <t>Bakanshaqli OFY</t>
  </si>
  <si>
    <t>х</t>
  </si>
  <si>
    <t>Nukus tumani</t>
  </si>
  <si>
    <t>Mustaqillik OFY</t>
  </si>
  <si>
    <t>Sarishungul OFY</t>
  </si>
  <si>
    <t>Kulob OFY</t>
  </si>
  <si>
    <t>Buzatov OFY</t>
  </si>
  <si>
    <t>Hokim ota OFY</t>
  </si>
  <si>
    <t>Quralpa OFY</t>
  </si>
  <si>
    <t>Sarmanbayko‘l OFY</t>
  </si>
  <si>
    <t>Хorezm OFY</t>
  </si>
  <si>
    <t xml:space="preserve"> Кiyet OFY</t>
  </si>
  <si>
    <t>Аjiniyaz OFY</t>
  </si>
  <si>
    <t>Ustyurt OFY</t>
  </si>
  <si>
    <t xml:space="preserve"> Raushan OFY</t>
  </si>
  <si>
    <t>Qipshaq OFY</t>
  </si>
  <si>
    <t>Qusxanatov OFY</t>
  </si>
  <si>
    <t xml:space="preserve"> Nukus tumani</t>
  </si>
  <si>
    <t>Suv  bilan ta’minlanadigan yer maydoni</t>
  </si>
  <si>
    <t>"_____" ___________________ 2022-yil</t>
  </si>
  <si>
    <t>Qizilqum OFY</t>
  </si>
  <si>
    <t>Guliston OFY</t>
  </si>
  <si>
    <t>Qirqqizobod OFY</t>
  </si>
  <si>
    <t>Ko‘ksuv OFY</t>
  </si>
  <si>
    <t>Ken‘es OFY</t>
  </si>
  <si>
    <t>Tag‘jap OFY</t>
  </si>
  <si>
    <t>Qarao‘zek OFY</t>
  </si>
  <si>
    <t>Esimo‘zek OFY</t>
  </si>
  <si>
    <t>Aqmang‘it SHFY</t>
  </si>
  <si>
    <t>Jan‘a jap OFY</t>
  </si>
  <si>
    <t>Amudaryo OFY</t>
  </si>
  <si>
    <t>_____________________ S.Turmanov</t>
  </si>
  <si>
    <t>SH.Primov</t>
  </si>
  <si>
    <t>Qoraqalpog‘iston Respublikasi 
Vazirlar Kengashi Raisi o‘rinbosari 
Mahalla va oilani qo‘llab-quvvatlash vaziri</t>
  </si>
  <si>
    <t>Qoraqalpog‘iston Respublikasi 
Vazirlar Kengashi Raisi</t>
  </si>
  <si>
    <t>Qoraqalpog‘iston Respublikasi Vazirlar Kengashi Raisining Qishloq va suv xo‘jaligi masalalari bo‘yicha o‘rinbosari</t>
  </si>
  <si>
    <t>D.Kaypov</t>
  </si>
  <si>
    <t>B.Juzbaev</t>
  </si>
  <si>
    <t>_______________________Q.Sariyev</t>
  </si>
  <si>
    <t>Abdiramanov Paraxat</t>
  </si>
  <si>
    <t>Allaniyazov Salawat</t>
  </si>
  <si>
    <t>Abdijamilov Polat</t>
  </si>
  <si>
    <t>Jeniyazov Jaqsimurat</t>
  </si>
  <si>
    <t>Purxanov Matmurat</t>
  </si>
  <si>
    <t>Uzaqbergenov Nawbetbay</t>
  </si>
  <si>
    <t>Saparbaev Sabirbay</t>
  </si>
  <si>
    <t>Qadirbaeva Toti</t>
  </si>
  <si>
    <t>Samekeev Maqsetbay</t>
  </si>
  <si>
    <t>Shukirbaev Ajinyaz</t>
  </si>
  <si>
    <t>Xojanov Ikram</t>
  </si>
  <si>
    <t>Qaljanov Jaras</t>
  </si>
  <si>
    <t>Rametov Jaqsibay</t>
  </si>
  <si>
    <t>Mashanov Asqar</t>
  </si>
  <si>
    <t>Nurseytov Baxtibay</t>
  </si>
  <si>
    <t>Qutimov Yusupbay</t>
  </si>
  <si>
    <t>Ubbinyazov Janibek</t>
  </si>
  <si>
    <t>Qarajanov Jalalatdin</t>
  </si>
  <si>
    <t>Qalenov Tolibay</t>
  </si>
  <si>
    <t>Pirimbetov Axmad</t>
  </si>
  <si>
    <t>Atajanov Qalbay</t>
  </si>
  <si>
    <t>Ibragimov Erkin</t>
  </si>
  <si>
    <t>Kushenov Bazarbay</t>
  </si>
  <si>
    <t xml:space="preserve"> Pashmanov Danatar </t>
  </si>
  <si>
    <t>Seyitkamalov Maxsetbay</t>
  </si>
  <si>
    <t>Yelbayev Qazaqbay</t>
  </si>
  <si>
    <t>Yelbayev Tursinbay</t>
  </si>
  <si>
    <t>Qalniyazov Qalbay</t>
  </si>
  <si>
    <t>4</t>
  </si>
  <si>
    <t>Shektibaev Nawbetbay</t>
  </si>
  <si>
    <t>Saparov Jubat</t>
  </si>
  <si>
    <t>Bekbosinov Qoshqarbay</t>
  </si>
  <si>
    <t>Smetullaev Niyetbay</t>
  </si>
  <si>
    <t>Maxanov Jollibek</t>
  </si>
  <si>
    <t>Sherikbaev Orinbay</t>
  </si>
  <si>
    <t>Edenbaev Kamil</t>
  </si>
  <si>
    <t>Axunov Quwanish</t>
  </si>
  <si>
    <t>Ataniyazov Muratniyaz</t>
  </si>
  <si>
    <t>Jamalov Dawletbay</t>
  </si>
  <si>
    <t>Abdikamalov Minajatdin</t>
  </si>
  <si>
    <t>Seytanov Daniyar</t>
  </si>
  <si>
    <t>Jumamuratov Beketay</t>
  </si>
  <si>
    <t>Aximbetova Almagul</t>
  </si>
  <si>
    <t>Tawekelov Jusip</t>
  </si>
  <si>
    <t>Serimbetov Baxtiberdi</t>
  </si>
  <si>
    <t>Turg‘anbaeva Jadıra</t>
  </si>
  <si>
    <t>Murtazaeva Injigul</t>
  </si>
  <si>
    <t>Sultanov Tazabay</t>
  </si>
  <si>
    <t>Taumuratova Maxabbat</t>
  </si>
  <si>
    <t>Jumamuratova Aziza</t>
  </si>
  <si>
    <t>Boranbaev Baxram</t>
  </si>
  <si>
    <t>Iskenderov Sadulla</t>
  </si>
  <si>
    <t>Echanov Timurjan</t>
  </si>
  <si>
    <t>Orakbaeva Gu‘ljayna</t>
  </si>
  <si>
    <t>Amanbaeva Ayman</t>
  </si>
  <si>
    <t>Kaldıbaeva Aynagul</t>
  </si>
  <si>
    <t>Kungratbaev Erbol</t>
  </si>
  <si>
    <t>Fermebaev Erlan</t>
  </si>
  <si>
    <t>Temirbaev Qırıqbay</t>
  </si>
  <si>
    <t>Abenov Nursat</t>
  </si>
  <si>
    <t>Serikbaev Kuwanısh</t>
  </si>
  <si>
    <t>Jeksenbaev Nazarbay</t>
  </si>
  <si>
    <t>Dilmuratov Makset</t>
  </si>
  <si>
    <t>Kuwanıshov Kanat</t>
  </si>
  <si>
    <t>Kurbaniyazova Nasiba</t>
  </si>
  <si>
    <t>Abdullaev Pirnazar</t>
  </si>
  <si>
    <t>Allanazarov Madamin</t>
  </si>
  <si>
    <t>Aymaxanov Xabibulla</t>
  </si>
  <si>
    <t>Allayarov Adamboy</t>
  </si>
  <si>
    <t>Abdullaev Babamurat</t>
  </si>
  <si>
    <t>Karimov Murod</t>
  </si>
  <si>
    <t>Xalimbetov Quvondiq</t>
  </si>
  <si>
    <t>Erxanov Qadam</t>
  </si>
  <si>
    <t>Eshjanov Shukurullo</t>
  </si>
  <si>
    <t>Babishov Maqsad</t>
  </si>
  <si>
    <t>Arapova Gulzira</t>
  </si>
  <si>
    <t>Karimov Maxmud</t>
  </si>
  <si>
    <t>Saparbayev Xolbay</t>
  </si>
  <si>
    <t>Mamutov Rashid</t>
  </si>
  <si>
    <t>Ismailov Xamza</t>
  </si>
  <si>
    <t>Avezmuratov Maxat</t>
  </si>
  <si>
    <t>Eshmuratova Ayap</t>
  </si>
  <si>
    <t>Orinbayev Baltabay</t>
  </si>
  <si>
    <t>Yakupov Erpolat</t>
  </si>
  <si>
    <t>Urazbayeva Bayan</t>
  </si>
  <si>
    <t>Nurxanov Amangeldi</t>
  </si>
  <si>
    <t>Tajtenova Bayan</t>
  </si>
  <si>
    <t>Turmanov Sharapatdin</t>
  </si>
  <si>
    <t>Kalbaev Bauirjan</t>
  </si>
  <si>
    <t>Joldasov Azat</t>
  </si>
  <si>
    <t>Matniyazov Amangeldi</t>
  </si>
  <si>
    <t>Elmanov Jaylawbay</t>
  </si>
  <si>
    <t>Kutibaev Oralbay</t>
  </si>
  <si>
    <t>Ta‘jibaev Murat</t>
  </si>
  <si>
    <t>Ta‘jimova Nilufar</t>
  </si>
  <si>
    <t>Kamalov O‘mirbay</t>
  </si>
  <si>
    <t>U‘mbetov Erbol</t>
  </si>
  <si>
    <t>Ko‘kdarya OFY</t>
  </si>
  <si>
    <t>Aliev Nug‘man</t>
  </si>
  <si>
    <t>Shukurullayeva Maxsuda</t>
  </si>
  <si>
    <t>Batirbayeva Dilnaz</t>
  </si>
  <si>
    <t>Matopayeva Asalxon</t>
  </si>
  <si>
    <t>Begebov Umirbay</t>
  </si>
  <si>
    <t>Kamalova Inobat</t>
  </si>
  <si>
    <t>Matyakupova Aziza</t>
  </si>
  <si>
    <t>Raxmetova Pardagul</t>
  </si>
  <si>
    <t>Madaminova Turdigul</t>
  </si>
  <si>
    <t>Koldasov O‘mirbay</t>
  </si>
  <si>
    <t>Yusupova Nigora</t>
  </si>
  <si>
    <t>Quchqarova Sayyora</t>
  </si>
  <si>
    <t>Saparbayeva Rano</t>
  </si>
  <si>
    <t>Yuldasheva Xamida</t>
  </si>
  <si>
    <t>Adamova Saida</t>
  </si>
  <si>
    <t>Yuldashev Baxit</t>
  </si>
  <si>
    <t>Dosaxova Zulfiya</t>
  </si>
  <si>
    <t>Abduraxmanov Sog‘indiq</t>
  </si>
  <si>
    <t>Aytmuratov Mirzag‘aliy</t>
  </si>
  <si>
    <t>Yo‘ldashev Elshod</t>
  </si>
  <si>
    <t>Do‘stlik OFY</t>
  </si>
  <si>
    <t>Gu‘lekov Karimbay</t>
  </si>
  <si>
    <t>O‘tepbergenov Nazar</t>
  </si>
  <si>
    <t>Du‘ysenova Aqsungul</t>
  </si>
  <si>
    <t>O‘tenov Abdiwaliy</t>
  </si>
  <si>
    <t>Abdig‘apparov Paraxat</t>
  </si>
  <si>
    <t>Ariqbaev Ko‘rkinbay</t>
  </si>
  <si>
    <t>Sultanov Qazaqbay</t>
  </si>
  <si>
    <t>Ta‘jimuratov Raxat</t>
  </si>
  <si>
    <t>Bekeshova Bag‘dagu‘l</t>
  </si>
  <si>
    <t>Tilepbergenov Ko‘beysin</t>
  </si>
  <si>
    <t>Saparov Ten‘izbay</t>
  </si>
  <si>
    <t>To‘reniyazov Sultanbay</t>
  </si>
  <si>
    <t>Mustapaev Jen‘is</t>
  </si>
  <si>
    <t>Serjanova Gu‘lshaxida</t>
  </si>
  <si>
    <t>Baymanov Nag‘metulla</t>
  </si>
  <si>
    <t>Xudaybergenov Tu‘gelbay</t>
  </si>
  <si>
    <t>Turdibaev Qoshqarbay</t>
  </si>
  <si>
    <t>Serjanov Nawrizbek</t>
  </si>
  <si>
    <t>Bebergenov Maxsud</t>
  </si>
  <si>
    <t>Turdibaev Aliybek</t>
  </si>
  <si>
    <t>Qurbanbaev Raxat</t>
  </si>
  <si>
    <t>Qunnazarov Babanazar</t>
  </si>
  <si>
    <t>Allnazarova Qalbiyke</t>
  </si>
  <si>
    <t>Sarsenov Alisher</t>
  </si>
  <si>
    <t>Seytkamalov Jetker</t>
  </si>
  <si>
    <t>Allambergenov Bektibay</t>
  </si>
  <si>
    <t>O‘tewliev Medet</t>
  </si>
  <si>
    <t>Esexanov Quwandiq</t>
  </si>
  <si>
    <t>Ubbiniyazov Ziynat</t>
  </si>
  <si>
    <t>Karamatdinov Iymat</t>
  </si>
  <si>
    <t>Saliev G‘abit</t>
  </si>
  <si>
    <t>Jalpaq Jap APJ</t>
  </si>
  <si>
    <t>Usenov Alovaddin</t>
  </si>
  <si>
    <t>Gurbanberdiev Axmet</t>
  </si>
  <si>
    <t>Yarmedov Xojageldi</t>
  </si>
  <si>
    <t>Yakubov Otabek</t>
  </si>
  <si>
    <t>Jumashev Gulam</t>
  </si>
  <si>
    <t>Djumanazarov Ruzmamat</t>
  </si>
  <si>
    <t>Sultanov Asqar</t>
  </si>
  <si>
    <t>Ota yurt OFY</t>
  </si>
  <si>
    <t>Qurbanov O‘lmasjon</t>
  </si>
  <si>
    <t>Seytnazarova Tursinay Uzaqbaevna</t>
  </si>
  <si>
    <t>Bajanova Jamila Sultanbaevna</t>
  </si>
  <si>
    <t>Abdikarimova Lizaxan</t>
  </si>
  <si>
    <t>Shukurova Elmira</t>
  </si>
  <si>
    <t>Abdieva Salimash</t>
  </si>
  <si>
    <t>Utepbergenova Raya</t>
  </si>
  <si>
    <t>Xojaniyazova Nazlimxan</t>
  </si>
  <si>
    <t>Jumamuratov Zaripbay</t>
  </si>
  <si>
    <t>Qalmenov Qidirbay</t>
  </si>
  <si>
    <t>Tayirov Aytmurat</t>
  </si>
  <si>
    <t>Aqnazarova Bibinur</t>
  </si>
  <si>
    <t>Qirantaw OFY</t>
  </si>
  <si>
    <t>Aqterek MFY</t>
  </si>
  <si>
    <t>Arbashi OFY</t>
  </si>
  <si>
    <t>Toktaw MFY</t>
  </si>
  <si>
    <t>Samanbay OFY</t>
  </si>
  <si>
    <t>Taqirko‘l OFY</t>
  </si>
  <si>
    <t>Qutanko‘l MFY</t>
  </si>
  <si>
    <t>Seytnazarova Baxitgu‘l Oraqbaevna</t>
  </si>
  <si>
    <t>Karimova Gu‘lnara</t>
  </si>
  <si>
    <t>Pirjanova Jig‘agu‘l Uzaqovna</t>
  </si>
  <si>
    <t>Tilegenova Ushig‘a</t>
  </si>
  <si>
    <t>Abibullaeva Shinigu‘l</t>
  </si>
  <si>
    <t>Yusupova Elizabeta</t>
  </si>
  <si>
    <t>Qilishbaeva Qizlargu‘l</t>
  </si>
  <si>
    <t>Jollibekov O‘mirbek</t>
  </si>
  <si>
    <t>Japakova Gu‘ljamal</t>
  </si>
  <si>
    <t>Priniyazova Gu‘listan</t>
  </si>
  <si>
    <t>Dumanqal'a MFY</t>
  </si>
  <si>
    <t>Ayazqal'a MFY</t>
  </si>
  <si>
    <t>Tuproqqal'a MFY</t>
  </si>
  <si>
    <t>Qizilqum O’FY</t>
  </si>
  <si>
    <t>Guliston O’FY</t>
  </si>
  <si>
    <t>Qirqqizobod O’FY</t>
  </si>
  <si>
    <t>Yangi O'zbekiston MFY</t>
  </si>
  <si>
    <t xml:space="preserve">Аqchako'l О'FY </t>
  </si>
  <si>
    <t>Qavatqal'a MFY</t>
  </si>
  <si>
    <t>Элликкалъа ОФЙ</t>
  </si>
  <si>
    <t>Iqbol MFY</t>
  </si>
  <si>
    <t>Abay MFY</t>
  </si>
  <si>
    <t>Qilichinoq OFY</t>
  </si>
  <si>
    <t>Paxtachi MFY</t>
  </si>
  <si>
    <t>Sharq Yulduzi OFY</t>
  </si>
  <si>
    <t>Sarabiy OFY</t>
  </si>
  <si>
    <t>Toshkent MFY</t>
  </si>
  <si>
    <t>Rajapov Xasanboy</t>
  </si>
  <si>
    <t>Abdullayev Alimboy</t>
  </si>
  <si>
    <t>Yusupov Ahmad</t>
  </si>
  <si>
    <t>Bekmuratov Xaydar</t>
  </si>
  <si>
    <t>Ahmedov Yuldosh</t>
  </si>
  <si>
    <t>Tangribergenov Anvar</t>
  </si>
  <si>
    <t>Yuldashev Ahmad</t>
  </si>
  <si>
    <t>Baltabayev Mashrab</t>
  </si>
  <si>
    <t>Karimov Jasur</t>
  </si>
  <si>
    <t>Reyimov Umar</t>
  </si>
  <si>
    <t>Egamberdiyeva Manzura</t>
  </si>
  <si>
    <t>Temirov Murod</t>
  </si>
  <si>
    <t>Tangatarov O'mir</t>
  </si>
  <si>
    <t>Sapayev O'smon</t>
  </si>
  <si>
    <t>Sultanov Sadulla</t>
  </si>
  <si>
    <t>Matnazarova Yulduz</t>
  </si>
  <si>
    <t>Yusupova Sevara</t>
  </si>
  <si>
    <t>Xakimova Nodira</t>
  </si>
  <si>
    <t>Aminov Bahram</t>
  </si>
  <si>
    <t>Madrayimov Xakimboy</t>
  </si>
  <si>
    <t>Yuldosheva Umida</t>
  </si>
  <si>
    <t>Qo'chqarova Salima</t>
  </si>
  <si>
    <t>Qilichev Adilbek</t>
  </si>
  <si>
    <t>Shakirov Xursand</t>
  </si>
  <si>
    <t>Egamberdiyev Atamurod</t>
  </si>
  <si>
    <t>Qarahanov Alisher</t>
  </si>
  <si>
    <t>Nurimbetov Bahram</t>
  </si>
  <si>
    <t>Худайбергенов Жавохир</t>
  </si>
  <si>
    <t>Ismoilova Gulzora</t>
  </si>
  <si>
    <t>Yuldashev Ayitboy</t>
  </si>
  <si>
    <t>Karimov Azad</t>
  </si>
  <si>
    <t>Sapayev Umirbek</t>
  </si>
  <si>
    <t>Satimov Xikmat</t>
  </si>
  <si>
    <t>Baltayev Azimboy</t>
  </si>
  <si>
    <t>Seytimbetova Miyassar</t>
  </si>
  <si>
    <t>Рейимбаев Хурсанд</t>
  </si>
  <si>
    <t>Kenjayev Bahodir</t>
  </si>
  <si>
    <t>Reyimov Saparboy</t>
  </si>
  <si>
    <t>Xo'jamuratova Fazilat</t>
  </si>
  <si>
    <t>Saburov Jonibek</t>
  </si>
  <si>
    <t>Ismoilova Shahlo</t>
  </si>
  <si>
    <t>Rajapbayev Bobur</t>
  </si>
  <si>
    <t>Samandarov Atajan</t>
  </si>
  <si>
    <t>Matyaqupov Akbar</t>
  </si>
  <si>
    <t>Matsapayeva Gulqand</t>
  </si>
  <si>
    <t>Abdreukov Jaqsiboy</t>
  </si>
  <si>
    <t>Darmenqulov Beylibay</t>
  </si>
  <si>
    <t>Ismoilova Qunduz</t>
  </si>
  <si>
    <t>Yusupov Bahtiyor</t>
  </si>
  <si>
    <t>Mashsripov Izzat</t>
  </si>
  <si>
    <t>Ibragimov Ilyos</t>
  </si>
  <si>
    <t>Шарипова Тожигул</t>
  </si>
  <si>
    <t>Xakimbayev Bahtiyor</t>
  </si>
  <si>
    <t>Abdireukov Serik</t>
  </si>
  <si>
    <t>Ongarov Azad</t>
  </si>
  <si>
    <t>Abdireukov Saken</t>
  </si>
  <si>
    <t>Qurbanova Shahzoda</t>
  </si>
  <si>
    <t>Bikieva Tojigul</t>
  </si>
  <si>
    <t>Bijanova Julduz</t>
  </si>
  <si>
    <t>Malekiyev Erjan</t>
  </si>
  <si>
    <t>Xo'djayeva Jumagul</t>
  </si>
  <si>
    <t>Durdiyev Elyor</t>
  </si>
  <si>
    <t>Ro'zimova Zilola</t>
  </si>
  <si>
    <t>Durdiyev Artiq</t>
  </si>
  <si>
    <t>Jambulganova Amangul</t>
  </si>
  <si>
    <t>O'tepova Guloyim</t>
  </si>
  <si>
    <t>Duyshiev Bog'ibek</t>
  </si>
  <si>
    <t>Xudoyberganov Ospon</t>
  </si>
  <si>
    <t>Yespo'lotov Abdug'ani</t>
  </si>
  <si>
    <t>Sapoyev Qutlimirot</t>
  </si>
  <si>
    <t>Sharipov Alisher</t>
  </si>
  <si>
    <t>Yo'ldosheva Xosiyat</t>
  </si>
  <si>
    <t>Ibodullayev Nilufar</t>
  </si>
  <si>
    <t>Sharipov Jasur</t>
  </si>
  <si>
    <t>Jumagulov O'risboy</t>
  </si>
  <si>
    <t>Yo'ldoshev Jo'rabek</t>
  </si>
  <si>
    <t>Beekimov Ilxom</t>
  </si>
  <si>
    <t>Atoqov Sharofat</t>
  </si>
  <si>
    <t>Matyaqupov Mansur</t>
  </si>
  <si>
    <t>Jurabayyeva Robig'a</t>
  </si>
  <si>
    <t>Payzullayev Saparbor</t>
  </si>
  <si>
    <t>Payzullayev Jo'rabek</t>
  </si>
  <si>
    <t>Ro'zimova Gulyor</t>
  </si>
  <si>
    <t>Fayzullayev Shavkat</t>
  </si>
  <si>
    <t>Tajiyeva Mavluda</t>
  </si>
  <si>
    <t>Ashirova Lobar</t>
  </si>
  <si>
    <t>Abdullayev Adambor</t>
  </si>
  <si>
    <t>Ro'zimbayeva Xidoyat</t>
  </si>
  <si>
    <t>Egamberdiyev Komil</t>
  </si>
  <si>
    <t>Jumanyazova Qunduz</t>
  </si>
  <si>
    <t>Sarsenbayev Mirzamurat</t>
  </si>
  <si>
    <t>Do'schanova Farida</t>
  </si>
  <si>
    <t>Sarsenbayev Nursulton</t>
  </si>
  <si>
    <t>Xo'jamuratov Ruslan</t>
  </si>
  <si>
    <t>Qabulov Xamza</t>
  </si>
  <si>
    <t>Jumaniyazov Umirbek</t>
  </si>
  <si>
    <t>Babajanova Farida</t>
  </si>
  <si>
    <t>Baltayeva Dilfuza</t>
  </si>
  <si>
    <t>Qalandarova Ro'zigul</t>
  </si>
  <si>
    <t>Babajanov Jonibek</t>
  </si>
  <si>
    <t>Abdirazzaqov Azamat</t>
  </si>
  <si>
    <t>Qurbanova Almahan</t>
  </si>
  <si>
    <t>Begjanov Jılgeldi</t>
  </si>
  <si>
    <t>Aytjanova Aqshagúl</t>
  </si>
  <si>
    <t>Xosanov Sırlıbay</t>
  </si>
  <si>
    <t>Babajanov Xalmurza</t>
  </si>
  <si>
    <t>Xudaybergenov Ikram</t>
  </si>
  <si>
    <t>Joldasbaeva Roza</t>
  </si>
  <si>
    <t>Geldiev Arazlepes</t>
  </si>
  <si>
    <t>Arazımbetov Dawlet</t>
  </si>
  <si>
    <t>Qankuliev Bekturdı</t>
  </si>
  <si>
    <t>Baliev Merdan</t>
  </si>
  <si>
    <t>Irzamuratov Abdiraxman</t>
  </si>
  <si>
    <t>Yusupov Ten‘izbay</t>
  </si>
  <si>
    <t>Esimbetov Muratbay</t>
  </si>
  <si>
    <t>Baymuratov Qosbergen</t>
  </si>
  <si>
    <t>Qalmuratov Quwatbay</t>
  </si>
  <si>
    <t>Ablakumoc Abdirazax</t>
  </si>
  <si>
    <t>Bazarbaev Qambar</t>
  </si>
  <si>
    <t>Qabulbekov Hamdulla</t>
  </si>
  <si>
    <t>Ereshepov Raxmatulla</t>
  </si>
  <si>
    <t>Genjebaev Mirzabay</t>
  </si>
  <si>
    <t>To‘reev Ko‘ptilew</t>
  </si>
  <si>
    <t>Saparov Erkinbay</t>
  </si>
  <si>
    <t>Berdimuratov Ayagan</t>
  </si>
  <si>
    <t>Maxambetov Paraxat</t>
  </si>
  <si>
    <t>Ashimov Jamal</t>
  </si>
  <si>
    <t>Abuov Jaksыlыk</t>
  </si>
  <si>
    <t>Ilyasov Muratbay</t>
  </si>
  <si>
    <t>Dalimbetov Daryabay</t>
  </si>
  <si>
    <t>Kalmuratov Aymurat</t>
  </si>
  <si>
    <t>Taspolatova Totiya</t>
  </si>
  <si>
    <t>Artikov Sharibay</t>
  </si>
  <si>
    <t>Yusupov Abat</t>
  </si>
  <si>
    <t>Atanazarov Konыs</t>
  </si>
  <si>
    <t>Karimbaev Tolbay</t>
  </si>
  <si>
    <t>Nietov Aman</t>
  </si>
  <si>
    <t>Kurbaniyazov Baxtiyar</t>
  </si>
  <si>
    <t>Kazaxbaev Tilepbay</t>
  </si>
  <si>
    <t>Qanlikol ShFY</t>
  </si>
  <si>
    <r>
      <t>Xasanov San</t>
    </r>
    <r>
      <rPr>
        <sz val="16"/>
        <rFont val="Arial Cyr"/>
        <charset val="204"/>
      </rPr>
      <t>’at</t>
    </r>
  </si>
  <si>
    <t>Jumanazarov Abdijamit</t>
  </si>
  <si>
    <t>Jubantaev Bawirjan</t>
  </si>
  <si>
    <t xml:space="preserve">Jumantaev Sabit </t>
  </si>
  <si>
    <t>Seytnazarov Pamir</t>
  </si>
  <si>
    <t>Abdinag'imov Alawatdan</t>
  </si>
  <si>
    <t xml:space="preserve">Qurbaniyazov Erniyaz </t>
  </si>
  <si>
    <t>O'temuratov Allambergen</t>
  </si>
  <si>
    <t>Xojanov Qurbaniyaz</t>
  </si>
  <si>
    <t>Eshmurat Jetkerbay</t>
  </si>
  <si>
    <t>Ramberdiyev Jalalatdin</t>
  </si>
  <si>
    <t>Kenjebekov Saxiy</t>
  </si>
  <si>
    <t>Serikbaeva  Jansaya</t>
  </si>
  <si>
    <t>Dawir MFY</t>
  </si>
  <si>
    <t>Atako'l OFY</t>
  </si>
  <si>
    <t>Dawqara OFY</t>
  </si>
  <si>
    <t>O'zbekiston MFY</t>
  </si>
  <si>
    <t>Mulik OFY</t>
  </si>
  <si>
    <t>Qon'iratko'l OFY</t>
  </si>
  <si>
    <t>"_____" ________________2022-yil</t>
  </si>
  <si>
    <t>О‘tepov Rustem</t>
  </si>
  <si>
    <t>Saparov О‘re</t>
  </si>
  <si>
    <t>Atajanov Jen‘is</t>
  </si>
  <si>
    <t>Keldauletov Talg‘at</t>
  </si>
  <si>
    <t>Dumanqal’a MFY</t>
  </si>
  <si>
    <t>Yonboshqal’a OFY</t>
  </si>
  <si>
    <t>Ayazqal’a MFY</t>
  </si>
  <si>
    <t>Tuproqqal’a MFY</t>
  </si>
  <si>
    <t xml:space="preserve">Аqchako'l ОFY </t>
  </si>
  <si>
    <t>Qavatqal’a MFY</t>
  </si>
  <si>
    <t>Atako‘l OFY</t>
  </si>
  <si>
    <t>O‘zbekiston MFY</t>
  </si>
  <si>
    <t>Qon‘iratko‘l OFY</t>
  </si>
  <si>
    <t>Seytnazarova Baxitgu‘l</t>
  </si>
  <si>
    <t>Seytnazarova Tursinay</t>
  </si>
  <si>
    <t>Pirjanova Jig‘agu‘l</t>
  </si>
  <si>
    <t>Bajanova Jamila</t>
  </si>
  <si>
    <t>Ko‘kcha OFY</t>
  </si>
  <si>
    <t>Dumanqala MFY</t>
  </si>
  <si>
    <t>Yangi O’zbekiston MFY</t>
  </si>
  <si>
    <t xml:space="preserve">Аqchako’l ОFY </t>
  </si>
  <si>
    <t>Ellikqal’a OFY</t>
  </si>
  <si>
    <t>Qilchinoq OFY</t>
  </si>
  <si>
    <t>Reyimbaev Xursand</t>
  </si>
  <si>
    <t>Xo’jamuratova Fazilat</t>
  </si>
  <si>
    <t>Masharipov Izzat</t>
  </si>
  <si>
    <t>Sharipova Tajigul</t>
  </si>
  <si>
    <t>Ong’arov Azad</t>
  </si>
  <si>
    <t>Xo’djayeva Jumagul</t>
  </si>
  <si>
    <t>Ro’zimova Zilola</t>
  </si>
  <si>
    <t>Jambulg’anova Amangul</t>
  </si>
  <si>
    <t>O’tepova Guloyim</t>
  </si>
  <si>
    <t>Duyshiev Bog’ibek</t>
  </si>
  <si>
    <t>Yespo’lotov Abdug’ani</t>
  </si>
  <si>
    <t>Yo’ldosheva Xosiyat</t>
  </si>
  <si>
    <t>Jumagulov O’risboy</t>
  </si>
  <si>
    <t>Yo’ldoshev Jo’rabek</t>
  </si>
  <si>
    <t>Jurabayyeva Robig’a</t>
  </si>
  <si>
    <t>Payzullayev Saparboy</t>
  </si>
  <si>
    <t>Payzullayev Jo’rabek</t>
  </si>
  <si>
    <t>Ro’zimova Gulyor</t>
  </si>
  <si>
    <t>Ro’zimbayeva Xidoyat</t>
  </si>
  <si>
    <t>Do’schanova Farida</t>
  </si>
  <si>
    <t>Xo’jamuratov Ruslan</t>
  </si>
  <si>
    <t>Qalandarova Ro’zigul</t>
  </si>
  <si>
    <r>
      <t>Xasanov San</t>
    </r>
    <r>
      <rPr>
        <sz val="18"/>
        <rFont val="Arial Cyr"/>
        <charset val="204"/>
      </rPr>
      <t>’at</t>
    </r>
  </si>
  <si>
    <t>Bo‘zatov OFY</t>
  </si>
  <si>
    <t>Chimboy guzari MFY</t>
  </si>
  <si>
    <t>Nukus shahri</t>
  </si>
  <si>
    <t>Jami shahar</t>
  </si>
  <si>
    <t>Da‘wqara OFY</t>
  </si>
  <si>
    <t>Abdinag‘imov Alawatdan</t>
  </si>
  <si>
    <t>O‘temuratov Allambergen</t>
  </si>
  <si>
    <t>Serikbaeva Jansaya</t>
  </si>
  <si>
    <t>Tolebaeva Nazlimxan</t>
  </si>
  <si>
    <t>Sultanov Xamidulla</t>
  </si>
  <si>
    <t>Erejepov Jan‘abay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</si>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</sst>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Arial Cyr"/>
      <charset val="204"/>
    </font>
    <font>
      <sz val="16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Arial Cyr"/>
      <charset val="204"/>
    </font>
    <font>
      <sz val="1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/>
    <xf numFmtId="9" fontId="3" fillId="0" borderId="0" applyFont="0" applyFill="0" applyBorder="0" applyAlignment="0" applyProtection="0"/>
    <xf numFmtId="0" fontId="2" fillId="0" borderId="0"/>
    <xf numFmtId="0" fontId="24" fillId="0" borderId="0" applyNumberFormat="0" applyFont="0" applyFill="0" applyBorder="0" applyAlignment="0" applyProtection="0"/>
    <xf numFmtId="0" fontId="25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5" fillId="0" borderId="0"/>
  </cellStyleXfs>
  <cellXfs count="350">
    <xf numFmtId="0" fontId="0" fillId="0" borderId="0" xfId="0"/>
    <xf numFmtId="0" fontId="5" fillId="0" borderId="0" xfId="1" applyFont="1" applyFill="1" applyBorder="1" applyAlignment="1">
      <alignment vertical="center" wrapText="1"/>
    </xf>
    <xf numFmtId="0" fontId="6" fillId="0" borderId="0" xfId="1" applyFont="1" applyFill="1"/>
    <xf numFmtId="0" fontId="6" fillId="0" borderId="0" xfId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1" fontId="8" fillId="0" borderId="1" xfId="1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/>
    <xf numFmtId="0" fontId="8" fillId="0" borderId="0" xfId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center"/>
    </xf>
    <xf numFmtId="1" fontId="8" fillId="0" borderId="1" xfId="1" applyNumberFormat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0" xfId="1" applyFont="1" applyFill="1" applyBorder="1"/>
    <xf numFmtId="0" fontId="9" fillId="0" borderId="1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left" vertical="center" wrapText="1"/>
    </xf>
    <xf numFmtId="1" fontId="11" fillId="0" borderId="5" xfId="1" applyNumberFormat="1" applyFont="1" applyFill="1" applyBorder="1" applyAlignment="1">
      <alignment horizontal="center"/>
    </xf>
    <xf numFmtId="1" fontId="11" fillId="0" borderId="5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1" fontId="11" fillId="0" borderId="1" xfId="1" applyNumberFormat="1" applyFont="1" applyFill="1" applyBorder="1" applyAlignment="1">
      <alignment horizontal="center"/>
    </xf>
    <xf numFmtId="1" fontId="11" fillId="0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/>
    <xf numFmtId="0" fontId="12" fillId="0" borderId="0" xfId="1" applyFon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 wrapText="1"/>
    </xf>
    <xf numFmtId="0" fontId="13" fillId="0" borderId="0" xfId="1" applyFont="1" applyFill="1"/>
    <xf numFmtId="0" fontId="16" fillId="0" borderId="0" xfId="1" applyFont="1" applyFill="1"/>
    <xf numFmtId="0" fontId="16" fillId="0" borderId="0" xfId="1" applyFont="1" applyFill="1" applyBorder="1"/>
    <xf numFmtId="0" fontId="17" fillId="0" borderId="1" xfId="1" applyFont="1" applyFill="1" applyBorder="1" applyAlignment="1">
      <alignment horizontal="center" vertical="center"/>
    </xf>
    <xf numFmtId="1" fontId="17" fillId="0" borderId="1" xfId="1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/>
    <xf numFmtId="1" fontId="16" fillId="2" borderId="1" xfId="0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vertical="center" wrapText="1"/>
    </xf>
    <xf numFmtId="0" fontId="14" fillId="0" borderId="0" xfId="1" applyFont="1" applyFill="1" applyBorder="1" applyAlignment="1">
      <alignment horizontal="left"/>
    </xf>
    <xf numFmtId="1" fontId="14" fillId="0" borderId="0" xfId="1" applyNumberFormat="1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0" fontId="6" fillId="0" borderId="0" xfId="3" applyFont="1" applyFill="1"/>
    <xf numFmtId="0" fontId="6" fillId="0" borderId="0" xfId="3" applyFont="1" applyFill="1" applyAlignment="1">
      <alignment vertical="center"/>
    </xf>
    <xf numFmtId="0" fontId="16" fillId="0" borderId="0" xfId="3" applyFont="1" applyFill="1"/>
    <xf numFmtId="0" fontId="16" fillId="0" borderId="0" xfId="3" applyFont="1" applyFill="1" applyBorder="1"/>
    <xf numFmtId="0" fontId="17" fillId="0" borderId="1" xfId="3" applyFont="1" applyFill="1" applyBorder="1" applyAlignment="1">
      <alignment horizontal="center" vertical="center"/>
    </xf>
    <xf numFmtId="1" fontId="17" fillId="0" borderId="1" xfId="3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/>
    </xf>
    <xf numFmtId="1" fontId="18" fillId="0" borderId="1" xfId="3" applyNumberFormat="1" applyFont="1" applyFill="1" applyBorder="1" applyAlignment="1">
      <alignment horizontal="center" vertical="center" wrapText="1"/>
    </xf>
    <xf numFmtId="0" fontId="15" fillId="0" borderId="0" xfId="3" applyFont="1" applyFill="1"/>
    <xf numFmtId="0" fontId="12" fillId="0" borderId="0" xfId="3" applyFont="1" applyFill="1" applyBorder="1" applyAlignment="1">
      <alignment horizontal="center"/>
    </xf>
    <xf numFmtId="1" fontId="12" fillId="0" borderId="0" xfId="3" applyNumberFormat="1" applyFont="1" applyFill="1" applyBorder="1" applyAlignment="1">
      <alignment horizontal="center" vertical="center" wrapText="1"/>
    </xf>
    <xf numFmtId="0" fontId="9" fillId="0" borderId="0" xfId="3" applyFont="1" applyFill="1"/>
    <xf numFmtId="0" fontId="13" fillId="0" borderId="0" xfId="3" applyFont="1" applyFill="1" applyAlignment="1">
      <alignment vertical="center" wrapText="1"/>
    </xf>
    <xf numFmtId="0" fontId="13" fillId="0" borderId="0" xfId="3" applyFont="1" applyFill="1"/>
    <xf numFmtId="0" fontId="14" fillId="0" borderId="0" xfId="3" applyFont="1" applyFill="1" applyBorder="1" applyAlignment="1">
      <alignment horizontal="left"/>
    </xf>
    <xf numFmtId="1" fontId="14" fillId="0" borderId="0" xfId="3" applyNumberFormat="1" applyFont="1" applyFill="1" applyBorder="1" applyAlignment="1">
      <alignment horizontal="left" vertical="center" wrapText="1"/>
    </xf>
    <xf numFmtId="1" fontId="14" fillId="0" borderId="0" xfId="3" applyNumberFormat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center" vertical="center" wrapText="1"/>
    </xf>
    <xf numFmtId="164" fontId="17" fillId="0" borderId="1" xfId="1" applyNumberFormat="1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1" fontId="23" fillId="0" borderId="0" xfId="0" applyNumberFormat="1" applyFont="1" applyFill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shrinkToFit="1"/>
    </xf>
    <xf numFmtId="1" fontId="22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shrinkToFit="1"/>
    </xf>
    <xf numFmtId="1" fontId="22" fillId="2" borderId="0" xfId="0" applyNumberFormat="1" applyFont="1" applyFill="1" applyBorder="1" applyAlignment="1">
      <alignment horizontal="center" vertical="center" wrapText="1"/>
    </xf>
    <xf numFmtId="164" fontId="22" fillId="2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 wrapText="1"/>
    </xf>
    <xf numFmtId="164" fontId="18" fillId="0" borderId="1" xfId="3" applyNumberFormat="1" applyFont="1" applyFill="1" applyBorder="1" applyAlignment="1">
      <alignment horizontal="center" vertical="center" wrapText="1"/>
    </xf>
    <xf numFmtId="164" fontId="17" fillId="0" borderId="1" xfId="3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3" fillId="0" borderId="0" xfId="3" applyFont="1" applyFill="1" applyAlignment="1">
      <alignment horizontal="left" wrapText="1"/>
    </xf>
    <xf numFmtId="0" fontId="8" fillId="0" borderId="0" xfId="3" applyFont="1" applyFill="1" applyBorder="1" applyAlignment="1">
      <alignment horizontal="left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1" fontId="15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1" fontId="17" fillId="0" borderId="12" xfId="1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2" fontId="17" fillId="0" borderId="1" xfId="1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1" fontId="17" fillId="5" borderId="1" xfId="1" applyNumberFormat="1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17" fillId="0" borderId="5" xfId="1" applyNumberFormat="1" applyFont="1" applyFill="1" applyBorder="1" applyAlignment="1">
      <alignment horizontal="center" vertical="center" wrapText="1"/>
    </xf>
    <xf numFmtId="2" fontId="17" fillId="0" borderId="1" xfId="1" applyNumberFormat="1" applyFont="1" applyFill="1" applyBorder="1" applyAlignment="1">
      <alignment horizontal="center" vertical="center"/>
    </xf>
    <xf numFmtId="1" fontId="17" fillId="2" borderId="5" xfId="1" applyNumberFormat="1" applyFont="1" applyFill="1" applyBorder="1" applyAlignment="1">
      <alignment horizontal="center" vertical="center" wrapText="1"/>
    </xf>
    <xf numFmtId="1" fontId="17" fillId="2" borderId="1" xfId="1" applyNumberFormat="1" applyFont="1" applyFill="1" applyBorder="1" applyAlignment="1">
      <alignment horizontal="center" vertical="center" wrapText="1"/>
    </xf>
    <xf numFmtId="1" fontId="17" fillId="2" borderId="12" xfId="1" applyNumberFormat="1" applyFont="1" applyFill="1" applyBorder="1" applyAlignment="1">
      <alignment horizontal="center" vertical="center" wrapText="1"/>
    </xf>
    <xf numFmtId="1" fontId="17" fillId="2" borderId="12" xfId="1" applyNumberFormat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1" fontId="16" fillId="2" borderId="0" xfId="0" applyNumberFormat="1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" fontId="17" fillId="2" borderId="2" xfId="11" applyNumberFormat="1" applyFont="1" applyFill="1" applyBorder="1" applyAlignment="1">
      <alignment horizontal="left" vertical="center" wrapText="1" shrinkToFit="1"/>
    </xf>
    <xf numFmtId="0" fontId="18" fillId="2" borderId="1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5" fillId="0" borderId="0" xfId="3" applyFont="1" applyFill="1"/>
    <xf numFmtId="1" fontId="8" fillId="0" borderId="0" xfId="3" applyNumberFormat="1" applyFont="1" applyFill="1" applyBorder="1" applyAlignment="1">
      <alignment horizontal="left" vertical="center" wrapText="1"/>
    </xf>
    <xf numFmtId="1" fontId="8" fillId="0" borderId="0" xfId="3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1" fontId="34" fillId="0" borderId="1" xfId="3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2" fontId="13" fillId="2" borderId="0" xfId="0" applyNumberFormat="1" applyFont="1" applyFill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14" fillId="0" borderId="1" xfId="3" applyNumberFormat="1" applyFont="1" applyFill="1" applyBorder="1" applyAlignment="1">
      <alignment horizontal="center" vertical="center" wrapText="1"/>
    </xf>
    <xf numFmtId="1" fontId="34" fillId="0" borderId="1" xfId="1" applyNumberFormat="1" applyFont="1" applyFill="1" applyBorder="1" applyAlignment="1">
      <alignment horizontal="center" vertical="center" wrapText="1"/>
    </xf>
    <xf numFmtId="49" fontId="34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1" fontId="34" fillId="0" borderId="1" xfId="3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1" fontId="33" fillId="2" borderId="1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33" fillId="0" borderId="1" xfId="4" applyFont="1" applyBorder="1" applyAlignment="1">
      <alignment horizontal="center" vertical="center" wrapText="1"/>
    </xf>
    <xf numFmtId="1" fontId="34" fillId="5" borderId="1" xfId="1" applyNumberFormat="1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164" fontId="34" fillId="0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1" fontId="34" fillId="2" borderId="1" xfId="1" applyNumberFormat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33" fillId="4" borderId="0" xfId="0" applyFont="1" applyFill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1" fontId="34" fillId="2" borderId="1" xfId="3" applyNumberFormat="1" applyFont="1" applyFill="1" applyBorder="1" applyAlignment="1">
      <alignment horizontal="center" vertical="center" wrapText="1"/>
    </xf>
    <xf numFmtId="1" fontId="34" fillId="2" borderId="1" xfId="11" applyNumberFormat="1" applyFont="1" applyFill="1" applyBorder="1" applyAlignment="1">
      <alignment horizontal="center" vertical="center" wrapText="1" shrinkToFit="1"/>
    </xf>
    <xf numFmtId="1" fontId="34" fillId="2" borderId="1" xfId="1" applyNumberFormat="1" applyFont="1" applyFill="1" applyBorder="1" applyAlignment="1">
      <alignment horizontal="center" vertical="center" wrapText="1"/>
    </xf>
    <xf numFmtId="1" fontId="34" fillId="0" borderId="1" xfId="3" applyNumberFormat="1" applyFont="1" applyFill="1" applyBorder="1" applyAlignment="1">
      <alignment horizontal="center" vertical="center" wrapText="1"/>
    </xf>
    <xf numFmtId="1" fontId="14" fillId="0" borderId="5" xfId="3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64" fontId="22" fillId="0" borderId="0" xfId="0" applyNumberFormat="1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34" fillId="0" borderId="1" xfId="3" applyNumberFormat="1" applyFont="1" applyFill="1" applyBorder="1" applyAlignment="1">
      <alignment horizontal="center" vertical="center" wrapText="1"/>
    </xf>
    <xf numFmtId="1" fontId="34" fillId="0" borderId="1" xfId="1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34" fillId="2" borderId="1" xfId="3" applyNumberFormat="1" applyFont="1" applyFill="1" applyBorder="1" applyAlignment="1">
      <alignment horizontal="center" vertical="center" wrapText="1"/>
    </xf>
    <xf numFmtId="1" fontId="34" fillId="0" borderId="1" xfId="1" applyNumberFormat="1" applyFont="1" applyFill="1" applyBorder="1" applyAlignment="1">
      <alignment horizontal="center" vertical="center"/>
    </xf>
    <xf numFmtId="0" fontId="34" fillId="0" borderId="1" xfId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64" fontId="33" fillId="2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1" fontId="33" fillId="2" borderId="1" xfId="3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34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1" fontId="34" fillId="2" borderId="1" xfId="11" applyNumberFormat="1" applyFont="1" applyFill="1" applyBorder="1" applyAlignment="1">
      <alignment horizontal="center" vertical="center" wrapText="1" shrinkToFit="1"/>
    </xf>
    <xf numFmtId="1" fontId="34" fillId="2" borderId="1" xfId="1" applyNumberFormat="1" applyFont="1" applyFill="1" applyBorder="1" applyAlignment="1">
      <alignment horizontal="center" vertical="center" wrapText="1"/>
    </xf>
    <xf numFmtId="1" fontId="34" fillId="0" borderId="12" xfId="3" applyNumberFormat="1" applyFont="1" applyFill="1" applyBorder="1" applyAlignment="1">
      <alignment horizontal="center" vertical="center" wrapText="1"/>
    </xf>
    <xf numFmtId="1" fontId="34" fillId="0" borderId="17" xfId="3" applyNumberFormat="1" applyFont="1" applyFill="1" applyBorder="1" applyAlignment="1">
      <alignment horizontal="center" vertical="center" wrapText="1"/>
    </xf>
    <xf numFmtId="1" fontId="34" fillId="0" borderId="5" xfId="3" applyNumberFormat="1" applyFont="1" applyFill="1" applyBorder="1" applyAlignment="1">
      <alignment horizontal="center" vertical="center" wrapText="1"/>
    </xf>
    <xf numFmtId="1" fontId="13" fillId="2" borderId="12" xfId="0" applyNumberFormat="1" applyFont="1" applyFill="1" applyBorder="1" applyAlignment="1">
      <alignment horizontal="center" vertical="center"/>
    </xf>
    <xf numFmtId="1" fontId="13" fillId="2" borderId="17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13" fillId="0" borderId="0" xfId="3" applyFont="1" applyFill="1" applyAlignment="1">
      <alignment horizontal="center" vertical="center"/>
    </xf>
    <xf numFmtId="0" fontId="13" fillId="0" borderId="0" xfId="3" applyFont="1" applyFill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3" fillId="0" borderId="0" xfId="3" applyFont="1" applyFill="1" applyAlignment="1">
      <alignment horizontal="left" vertical="center" wrapText="1"/>
    </xf>
    <xf numFmtId="0" fontId="8" fillId="0" borderId="0" xfId="3" applyFont="1" applyFill="1" applyBorder="1" applyAlignment="1">
      <alignment horizontal="left"/>
    </xf>
    <xf numFmtId="0" fontId="15" fillId="0" borderId="1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left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1" fontId="15" fillId="2" borderId="0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" fontId="17" fillId="0" borderId="1" xfId="3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" fontId="17" fillId="0" borderId="12" xfId="1" applyNumberFormat="1" applyFont="1" applyFill="1" applyBorder="1" applyAlignment="1">
      <alignment horizontal="center" vertical="center" wrapText="1"/>
    </xf>
    <xf numFmtId="1" fontId="17" fillId="0" borderId="17" xfId="1" applyNumberFormat="1" applyFont="1" applyFill="1" applyBorder="1" applyAlignment="1">
      <alignment horizontal="center" vertical="center" wrapText="1"/>
    </xf>
    <xf numFmtId="1" fontId="17" fillId="0" borderId="5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1" fontId="17" fillId="0" borderId="1" xfId="1" applyNumberFormat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" fontId="16" fillId="2" borderId="1" xfId="3" applyNumberFormat="1" applyFont="1" applyFill="1" applyBorder="1" applyAlignment="1">
      <alignment horizontal="center" vertical="center" wrapText="1"/>
    </xf>
    <xf numFmtId="1" fontId="17" fillId="2" borderId="1" xfId="3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7" fillId="0" borderId="1" xfId="1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/>
    </xf>
    <xf numFmtId="1" fontId="17" fillId="2" borderId="12" xfId="11" applyNumberFormat="1" applyFont="1" applyFill="1" applyBorder="1" applyAlignment="1">
      <alignment horizontal="center" vertical="center" wrapText="1" shrinkToFit="1"/>
    </xf>
    <xf numFmtId="1" fontId="17" fillId="2" borderId="17" xfId="11" applyNumberFormat="1" applyFont="1" applyFill="1" applyBorder="1" applyAlignment="1">
      <alignment horizontal="center" vertical="center" wrapText="1" shrinkToFit="1"/>
    </xf>
    <xf numFmtId="1" fontId="17" fillId="2" borderId="5" xfId="11" applyNumberFormat="1" applyFont="1" applyFill="1" applyBorder="1" applyAlignment="1">
      <alignment horizontal="center" vertical="center" wrapText="1" shrinkToFit="1"/>
    </xf>
    <xf numFmtId="1" fontId="17" fillId="2" borderId="12" xfId="1" applyNumberFormat="1" applyFont="1" applyFill="1" applyBorder="1" applyAlignment="1">
      <alignment horizontal="center" vertical="center" wrapText="1"/>
    </xf>
    <xf numFmtId="1" fontId="17" fillId="2" borderId="17" xfId="1" applyNumberFormat="1" applyFont="1" applyFill="1" applyBorder="1" applyAlignment="1">
      <alignment horizontal="center" vertical="center" wrapText="1"/>
    </xf>
    <xf numFmtId="1" fontId="17" fillId="2" borderId="5" xfId="1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5" fillId="0" borderId="0" xfId="3" applyFont="1" applyFill="1" applyAlignment="1">
      <alignment horizontal="center" vertical="center" wrapText="1"/>
    </xf>
    <xf numFmtId="0" fontId="5" fillId="0" borderId="0" xfId="3" applyFont="1" applyFill="1" applyAlignment="1">
      <alignment horizontal="center" wrapText="1"/>
    </xf>
    <xf numFmtId="0" fontId="5" fillId="0" borderId="0" xfId="3" applyFont="1" applyFill="1" applyAlignment="1">
      <alignment horizontal="left" vertical="center" wrapText="1"/>
    </xf>
  </cellXfs>
  <cellStyles count="13">
    <cellStyle name="Обычный" xfId="0" builtinId="0"/>
    <cellStyle name="Обычный 2" xfId="4" xr:uid="{00000000-0005-0000-0000-000001000000}"/>
    <cellStyle name="Обычный 2 2" xfId="5" xr:uid="{00000000-0005-0000-0000-000002000000}"/>
    <cellStyle name="Обычный 2 2 2 2" xfId="1" xr:uid="{00000000-0005-0000-0000-000003000000}"/>
    <cellStyle name="Обычный 2 2 2 2 2" xfId="3" xr:uid="{00000000-0005-0000-0000-000004000000}"/>
    <cellStyle name="Обычный 24" xfId="6" xr:uid="{00000000-0005-0000-0000-000005000000}"/>
    <cellStyle name="Обычный 3" xfId="7" xr:uid="{00000000-0005-0000-0000-000006000000}"/>
    <cellStyle name="Обычный 4" xfId="8" xr:uid="{00000000-0005-0000-0000-000007000000}"/>
    <cellStyle name="Обычный 5" xfId="9" xr:uid="{00000000-0005-0000-0000-000008000000}"/>
    <cellStyle name="Обычный 6" xfId="10" xr:uid="{00000000-0005-0000-0000-000009000000}"/>
    <cellStyle name="Обычный 7" xfId="12" xr:uid="{00000000-0005-0000-0000-00000A000000}"/>
    <cellStyle name="Обычный_Зарбдор фермерлар руйхати 2014 1 март" xfId="11" xr:uid="{00000000-0005-0000-0000-00000B000000}"/>
    <cellStyle name="Процентный 3" xfId="2" xr:uid="{00000000-0005-0000-0000-00000C000000}"/>
  </cellStyles>
  <dxfs count="20"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Zeros="0" view="pageBreakPreview" zoomScale="70" zoomScaleSheetLayoutView="70" workbookViewId="0">
      <selection activeCell="J13" sqref="J13"/>
    </sheetView>
  </sheetViews>
  <sheetFormatPr defaultColWidth="9.140625" defaultRowHeight="19.5" x14ac:dyDescent="0.3"/>
  <cols>
    <col min="1" max="1" width="4" style="2" bestFit="1" customWidth="1"/>
    <col min="2" max="2" width="20.28515625" style="2" bestFit="1" customWidth="1"/>
    <col min="3" max="3" width="13.140625" style="2" customWidth="1"/>
    <col min="4" max="4" width="18.140625" style="2" customWidth="1"/>
    <col min="5" max="5" width="16.5703125" style="2" customWidth="1"/>
    <col min="6" max="6" width="14.7109375" style="2" customWidth="1"/>
    <col min="7" max="7" width="16.5703125" style="2" customWidth="1"/>
    <col min="8" max="8" width="13.42578125" style="2" customWidth="1"/>
    <col min="9" max="9" width="16.5703125" style="2" customWidth="1"/>
    <col min="10" max="10" width="14.28515625" style="2" customWidth="1"/>
    <col min="11" max="11" width="16.5703125" style="2" customWidth="1"/>
    <col min="12" max="12" width="13.5703125" style="2" customWidth="1"/>
    <col min="13" max="13" width="19.140625" style="2" customWidth="1"/>
    <col min="14" max="14" width="16.5703125" style="2" customWidth="1"/>
    <col min="15" max="16384" width="9.140625" style="2"/>
  </cols>
  <sheetData>
    <row r="1" spans="1:15" ht="61.5" customHeight="1" x14ac:dyDescent="0.3">
      <c r="A1" s="213" t="s">
        <v>29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1"/>
    </row>
    <row r="2" spans="1:15" s="3" customFormat="1" x14ac:dyDescent="0.3"/>
    <row r="3" spans="1:15" ht="20.25" customHeight="1" x14ac:dyDescent="0.3">
      <c r="A3" s="220" t="s">
        <v>0</v>
      </c>
      <c r="B3" s="220" t="s">
        <v>1</v>
      </c>
      <c r="C3" s="220" t="s">
        <v>22</v>
      </c>
      <c r="D3" s="220" t="s">
        <v>3</v>
      </c>
      <c r="E3" s="215">
        <v>2022</v>
      </c>
      <c r="F3" s="216"/>
      <c r="G3" s="215">
        <v>2023</v>
      </c>
      <c r="H3" s="216"/>
      <c r="I3" s="215">
        <v>2024</v>
      </c>
      <c r="J3" s="216"/>
      <c r="K3" s="215">
        <v>2025</v>
      </c>
      <c r="L3" s="216"/>
      <c r="M3" s="215">
        <v>2026</v>
      </c>
      <c r="N3" s="216"/>
    </row>
    <row r="4" spans="1:15" ht="51" customHeight="1" x14ac:dyDescent="0.3">
      <c r="A4" s="220"/>
      <c r="B4" s="220"/>
      <c r="C4" s="220"/>
      <c r="D4" s="220"/>
      <c r="E4" s="4" t="s">
        <v>24</v>
      </c>
      <c r="F4" s="4" t="s">
        <v>23</v>
      </c>
      <c r="G4" s="4" t="s">
        <v>24</v>
      </c>
      <c r="H4" s="4" t="s">
        <v>23</v>
      </c>
      <c r="I4" s="4" t="s">
        <v>24</v>
      </c>
      <c r="J4" s="4" t="s">
        <v>23</v>
      </c>
      <c r="K4" s="4" t="s">
        <v>24</v>
      </c>
      <c r="L4" s="4" t="s">
        <v>23</v>
      </c>
      <c r="M4" s="4" t="s">
        <v>24</v>
      </c>
      <c r="N4" s="4" t="s">
        <v>23</v>
      </c>
    </row>
    <row r="5" spans="1:15" ht="31.5" customHeight="1" x14ac:dyDescent="0.3">
      <c r="A5" s="5">
        <v>1</v>
      </c>
      <c r="B5" s="6" t="s">
        <v>4</v>
      </c>
      <c r="C5" s="7">
        <f t="shared" ref="C5:C20" si="0">F5+H5+J5+L5+N5</f>
        <v>30</v>
      </c>
      <c r="D5" s="8">
        <f t="shared" ref="D5:D20" si="1">+E5+G5+I5+K5+M5</f>
        <v>41</v>
      </c>
      <c r="E5" s="8">
        <v>9</v>
      </c>
      <c r="F5" s="8">
        <v>5</v>
      </c>
      <c r="G5" s="8">
        <v>11</v>
      </c>
      <c r="H5" s="8">
        <v>8</v>
      </c>
      <c r="I5" s="8">
        <v>7</v>
      </c>
      <c r="J5" s="8">
        <v>5</v>
      </c>
      <c r="K5" s="8">
        <v>7</v>
      </c>
      <c r="L5" s="8">
        <v>7</v>
      </c>
      <c r="M5" s="8">
        <v>7</v>
      </c>
      <c r="N5" s="8">
        <v>5</v>
      </c>
    </row>
    <row r="6" spans="1:15" ht="31.5" customHeight="1" x14ac:dyDescent="0.3">
      <c r="A6" s="5">
        <v>2</v>
      </c>
      <c r="B6" s="6" t="s">
        <v>5</v>
      </c>
      <c r="C6" s="7">
        <f t="shared" si="0"/>
        <v>17</v>
      </c>
      <c r="D6" s="8">
        <f t="shared" si="1"/>
        <v>72</v>
      </c>
      <c r="E6" s="8">
        <v>14</v>
      </c>
      <c r="F6" s="8">
        <v>3</v>
      </c>
      <c r="G6" s="8">
        <v>23</v>
      </c>
      <c r="H6" s="8">
        <v>4</v>
      </c>
      <c r="I6" s="8">
        <v>11</v>
      </c>
      <c r="J6" s="8">
        <v>3</v>
      </c>
      <c r="K6" s="8">
        <v>12</v>
      </c>
      <c r="L6" s="8">
        <v>4</v>
      </c>
      <c r="M6" s="8">
        <v>12</v>
      </c>
      <c r="N6" s="8">
        <v>3</v>
      </c>
    </row>
    <row r="7" spans="1:15" ht="31.5" customHeight="1" x14ac:dyDescent="0.3">
      <c r="A7" s="5">
        <v>3</v>
      </c>
      <c r="B7" s="6" t="s">
        <v>6</v>
      </c>
      <c r="C7" s="7">
        <f t="shared" si="0"/>
        <v>19</v>
      </c>
      <c r="D7" s="8">
        <f t="shared" si="1"/>
        <v>96</v>
      </c>
      <c r="E7" s="8">
        <v>25</v>
      </c>
      <c r="F7" s="8">
        <v>4</v>
      </c>
      <c r="G7" s="8">
        <v>29</v>
      </c>
      <c r="H7" s="8">
        <v>4</v>
      </c>
      <c r="I7" s="8">
        <v>14</v>
      </c>
      <c r="J7" s="8">
        <v>5</v>
      </c>
      <c r="K7" s="8">
        <v>14</v>
      </c>
      <c r="L7" s="8">
        <v>4</v>
      </c>
      <c r="M7" s="8">
        <v>14</v>
      </c>
      <c r="N7" s="8">
        <v>2</v>
      </c>
    </row>
    <row r="8" spans="1:15" ht="31.5" customHeight="1" x14ac:dyDescent="0.3">
      <c r="A8" s="5">
        <v>4</v>
      </c>
      <c r="B8" s="6" t="s">
        <v>7</v>
      </c>
      <c r="C8" s="7">
        <f t="shared" si="0"/>
        <v>27</v>
      </c>
      <c r="D8" s="8">
        <f t="shared" si="1"/>
        <v>69.052256532066508</v>
      </c>
      <c r="E8" s="8">
        <v>17</v>
      </c>
      <c r="F8" s="8">
        <v>4</v>
      </c>
      <c r="G8" s="8">
        <v>20.052256532066508</v>
      </c>
      <c r="H8" s="8">
        <v>8</v>
      </c>
      <c r="I8" s="8">
        <v>10</v>
      </c>
      <c r="J8" s="8">
        <v>5</v>
      </c>
      <c r="K8" s="8">
        <v>11</v>
      </c>
      <c r="L8" s="8">
        <v>5</v>
      </c>
      <c r="M8" s="8">
        <v>11</v>
      </c>
      <c r="N8" s="8">
        <v>5</v>
      </c>
    </row>
    <row r="9" spans="1:15" ht="31.5" customHeight="1" x14ac:dyDescent="0.3">
      <c r="A9" s="5">
        <v>5</v>
      </c>
      <c r="B9" s="6" t="s">
        <v>8</v>
      </c>
      <c r="C9" s="7">
        <f t="shared" si="0"/>
        <v>11</v>
      </c>
      <c r="D9" s="8">
        <f t="shared" si="1"/>
        <v>42</v>
      </c>
      <c r="E9" s="8">
        <v>10</v>
      </c>
      <c r="F9" s="8">
        <v>2</v>
      </c>
      <c r="G9" s="8">
        <v>12</v>
      </c>
      <c r="H9" s="8">
        <v>3</v>
      </c>
      <c r="I9" s="8">
        <v>6</v>
      </c>
      <c r="J9" s="8">
        <v>2</v>
      </c>
      <c r="K9" s="8">
        <v>7</v>
      </c>
      <c r="L9" s="8">
        <v>2</v>
      </c>
      <c r="M9" s="8">
        <v>7</v>
      </c>
      <c r="N9" s="8">
        <v>2</v>
      </c>
    </row>
    <row r="10" spans="1:15" ht="31.5" customHeight="1" x14ac:dyDescent="0.3">
      <c r="A10" s="5">
        <v>6</v>
      </c>
      <c r="B10" s="6" t="s">
        <v>9</v>
      </c>
      <c r="C10" s="7">
        <f t="shared" si="0"/>
        <v>36</v>
      </c>
      <c r="D10" s="8">
        <f t="shared" si="1"/>
        <v>75.313539192399048</v>
      </c>
      <c r="E10" s="8">
        <v>20</v>
      </c>
      <c r="F10" s="8">
        <v>4</v>
      </c>
      <c r="G10" s="8">
        <v>22</v>
      </c>
      <c r="H10" s="8">
        <v>11</v>
      </c>
      <c r="I10" s="8">
        <v>11.104513064133016</v>
      </c>
      <c r="J10" s="8">
        <v>6</v>
      </c>
      <c r="K10" s="8">
        <v>11.104513064133016</v>
      </c>
      <c r="L10" s="8">
        <v>7</v>
      </c>
      <c r="M10" s="8">
        <v>11.104513064133016</v>
      </c>
      <c r="N10" s="8">
        <v>8</v>
      </c>
    </row>
    <row r="11" spans="1:15" ht="31.5" customHeight="1" x14ac:dyDescent="0.3">
      <c r="A11" s="5">
        <v>7</v>
      </c>
      <c r="B11" s="6" t="s">
        <v>10</v>
      </c>
      <c r="C11" s="7">
        <f t="shared" si="0"/>
        <v>43</v>
      </c>
      <c r="D11" s="8">
        <f t="shared" si="1"/>
        <v>141</v>
      </c>
      <c r="E11" s="8">
        <v>35</v>
      </c>
      <c r="F11" s="8">
        <v>10</v>
      </c>
      <c r="G11" s="8">
        <v>41</v>
      </c>
      <c r="H11" s="8">
        <v>9</v>
      </c>
      <c r="I11" s="8">
        <v>21</v>
      </c>
      <c r="J11" s="8">
        <v>7</v>
      </c>
      <c r="K11" s="8">
        <v>22</v>
      </c>
      <c r="L11" s="8">
        <v>8</v>
      </c>
      <c r="M11" s="8">
        <v>22</v>
      </c>
      <c r="N11" s="8">
        <v>9</v>
      </c>
    </row>
    <row r="12" spans="1:15" ht="31.5" customHeight="1" x14ac:dyDescent="0.3">
      <c r="A12" s="5">
        <v>8</v>
      </c>
      <c r="B12" s="6" t="s">
        <v>11</v>
      </c>
      <c r="C12" s="7">
        <f t="shared" si="0"/>
        <v>35</v>
      </c>
      <c r="D12" s="8">
        <f t="shared" si="1"/>
        <v>145.76484560570071</v>
      </c>
      <c r="E12" s="8">
        <v>31</v>
      </c>
      <c r="F12" s="8">
        <v>9</v>
      </c>
      <c r="G12" s="8">
        <v>43</v>
      </c>
      <c r="H12" s="8">
        <v>9</v>
      </c>
      <c r="I12" s="8">
        <v>21.76484560570071</v>
      </c>
      <c r="J12" s="8">
        <v>8</v>
      </c>
      <c r="K12" s="8">
        <v>25</v>
      </c>
      <c r="L12" s="8">
        <v>5</v>
      </c>
      <c r="M12" s="8">
        <v>25</v>
      </c>
      <c r="N12" s="8">
        <v>4</v>
      </c>
    </row>
    <row r="13" spans="1:15" ht="31.5" customHeight="1" x14ac:dyDescent="0.3">
      <c r="A13" s="5">
        <v>9</v>
      </c>
      <c r="B13" s="6" t="s">
        <v>12</v>
      </c>
      <c r="C13" s="7">
        <f t="shared" si="0"/>
        <v>17</v>
      </c>
      <c r="D13" s="8">
        <f t="shared" si="1"/>
        <v>93.308788598574822</v>
      </c>
      <c r="E13" s="8">
        <v>24</v>
      </c>
      <c r="F13" s="8">
        <v>5</v>
      </c>
      <c r="G13" s="8">
        <v>28</v>
      </c>
      <c r="H13" s="8">
        <v>4</v>
      </c>
      <c r="I13" s="8">
        <v>13.769596199524941</v>
      </c>
      <c r="J13" s="8">
        <v>3</v>
      </c>
      <c r="K13" s="8">
        <v>13.769596199524941</v>
      </c>
      <c r="L13" s="8">
        <v>3</v>
      </c>
      <c r="M13" s="8">
        <v>13.769596199524941</v>
      </c>
      <c r="N13" s="8">
        <v>2</v>
      </c>
    </row>
    <row r="14" spans="1:15" ht="31.5" customHeight="1" x14ac:dyDescent="0.3">
      <c r="A14" s="5">
        <v>10</v>
      </c>
      <c r="B14" s="6" t="s">
        <v>13</v>
      </c>
      <c r="C14" s="7">
        <f t="shared" si="0"/>
        <v>13</v>
      </c>
      <c r="D14" s="8">
        <f t="shared" si="1"/>
        <v>51</v>
      </c>
      <c r="E14" s="8">
        <v>9</v>
      </c>
      <c r="F14" s="8">
        <v>5</v>
      </c>
      <c r="G14" s="8">
        <v>13</v>
      </c>
      <c r="H14" s="8">
        <v>1</v>
      </c>
      <c r="I14" s="8">
        <v>7</v>
      </c>
      <c r="J14" s="8">
        <v>1</v>
      </c>
      <c r="K14" s="8">
        <v>11</v>
      </c>
      <c r="L14" s="8">
        <v>3</v>
      </c>
      <c r="M14" s="8">
        <v>11</v>
      </c>
      <c r="N14" s="8">
        <v>3</v>
      </c>
    </row>
    <row r="15" spans="1:15" ht="31.5" customHeight="1" x14ac:dyDescent="0.3">
      <c r="A15" s="5">
        <v>11</v>
      </c>
      <c r="B15" s="6" t="s">
        <v>14</v>
      </c>
      <c r="C15" s="7">
        <f t="shared" si="0"/>
        <v>28</v>
      </c>
      <c r="D15" s="8">
        <f t="shared" si="1"/>
        <v>131</v>
      </c>
      <c r="E15" s="8">
        <v>32</v>
      </c>
      <c r="F15" s="8">
        <v>10</v>
      </c>
      <c r="G15" s="8">
        <v>38</v>
      </c>
      <c r="H15" s="8">
        <v>4</v>
      </c>
      <c r="I15" s="8">
        <v>19</v>
      </c>
      <c r="J15" s="8">
        <v>4</v>
      </c>
      <c r="K15" s="8">
        <v>21</v>
      </c>
      <c r="L15" s="8">
        <v>4</v>
      </c>
      <c r="M15" s="8">
        <v>21</v>
      </c>
      <c r="N15" s="8">
        <v>6</v>
      </c>
    </row>
    <row r="16" spans="1:15" ht="31.5" customHeight="1" x14ac:dyDescent="0.3">
      <c r="A16" s="5">
        <v>12</v>
      </c>
      <c r="B16" s="6" t="s">
        <v>15</v>
      </c>
      <c r="C16" s="7">
        <f t="shared" si="0"/>
        <v>15</v>
      </c>
      <c r="D16" s="8">
        <f t="shared" si="1"/>
        <v>115.97624703087887</v>
      </c>
      <c r="E16" s="8">
        <v>35</v>
      </c>
      <c r="F16" s="8">
        <v>5</v>
      </c>
      <c r="G16" s="8">
        <v>41</v>
      </c>
      <c r="H16" s="8">
        <v>3</v>
      </c>
      <c r="I16" s="8">
        <v>13.325415676959619</v>
      </c>
      <c r="J16" s="8">
        <v>2</v>
      </c>
      <c r="K16" s="8">
        <v>13.325415676959619</v>
      </c>
      <c r="L16" s="8">
        <v>2</v>
      </c>
      <c r="M16" s="8">
        <v>13.325415676959619</v>
      </c>
      <c r="N16" s="8">
        <v>3</v>
      </c>
    </row>
    <row r="17" spans="1:14" ht="31.5" customHeight="1" x14ac:dyDescent="0.3">
      <c r="A17" s="5">
        <v>13</v>
      </c>
      <c r="B17" s="6" t="s">
        <v>16</v>
      </c>
      <c r="C17" s="7">
        <f t="shared" si="0"/>
        <v>15</v>
      </c>
      <c r="D17" s="8">
        <f t="shared" si="1"/>
        <v>97.65083135391923</v>
      </c>
      <c r="E17" s="8">
        <v>34</v>
      </c>
      <c r="F17" s="8">
        <v>4</v>
      </c>
      <c r="G17" s="8">
        <v>37</v>
      </c>
      <c r="H17" s="8">
        <v>6</v>
      </c>
      <c r="I17" s="8">
        <v>8.8836104513064136</v>
      </c>
      <c r="J17" s="8">
        <v>2</v>
      </c>
      <c r="K17" s="8">
        <v>8.8836104513064136</v>
      </c>
      <c r="L17" s="8">
        <v>2</v>
      </c>
      <c r="M17" s="8">
        <v>8.8836104513064136</v>
      </c>
      <c r="N17" s="8">
        <v>1</v>
      </c>
    </row>
    <row r="18" spans="1:14" ht="31.5" customHeight="1" x14ac:dyDescent="0.3">
      <c r="A18" s="5">
        <v>14</v>
      </c>
      <c r="B18" s="6" t="s">
        <v>17</v>
      </c>
      <c r="C18" s="7">
        <f t="shared" si="0"/>
        <v>15</v>
      </c>
      <c r="D18" s="8">
        <f t="shared" si="1"/>
        <v>91</v>
      </c>
      <c r="E18" s="8">
        <v>21</v>
      </c>
      <c r="F18" s="8">
        <v>7</v>
      </c>
      <c r="G18" s="8">
        <v>25</v>
      </c>
      <c r="H18" s="8">
        <v>2</v>
      </c>
      <c r="I18" s="8">
        <v>15</v>
      </c>
      <c r="J18" s="8">
        <v>2</v>
      </c>
      <c r="K18" s="8">
        <v>15</v>
      </c>
      <c r="L18" s="8">
        <v>2</v>
      </c>
      <c r="M18" s="8">
        <v>15</v>
      </c>
      <c r="N18" s="8">
        <v>2</v>
      </c>
    </row>
    <row r="19" spans="1:14" ht="31.5" customHeight="1" x14ac:dyDescent="0.3">
      <c r="A19" s="5">
        <v>15</v>
      </c>
      <c r="B19" s="6" t="s">
        <v>18</v>
      </c>
      <c r="C19" s="7">
        <f t="shared" si="0"/>
        <v>24</v>
      </c>
      <c r="D19" s="8">
        <f t="shared" si="1"/>
        <v>42</v>
      </c>
      <c r="E19" s="8">
        <v>11</v>
      </c>
      <c r="F19" s="8">
        <v>3</v>
      </c>
      <c r="G19" s="8">
        <v>13</v>
      </c>
      <c r="H19" s="8">
        <v>5</v>
      </c>
      <c r="I19" s="8">
        <v>6</v>
      </c>
      <c r="J19" s="8">
        <v>5</v>
      </c>
      <c r="K19" s="8">
        <v>6</v>
      </c>
      <c r="L19" s="8">
        <v>5</v>
      </c>
      <c r="M19" s="8">
        <v>6</v>
      </c>
      <c r="N19" s="8">
        <v>6</v>
      </c>
    </row>
    <row r="20" spans="1:14" ht="31.5" customHeight="1" x14ac:dyDescent="0.3">
      <c r="A20" s="5">
        <v>16</v>
      </c>
      <c r="B20" s="6" t="s">
        <v>19</v>
      </c>
      <c r="C20" s="7">
        <f t="shared" si="0"/>
        <v>11</v>
      </c>
      <c r="D20" s="8">
        <f t="shared" si="1"/>
        <v>17</v>
      </c>
      <c r="E20" s="8">
        <v>5</v>
      </c>
      <c r="F20" s="8">
        <v>3</v>
      </c>
      <c r="G20" s="8">
        <v>6</v>
      </c>
      <c r="H20" s="8">
        <v>2</v>
      </c>
      <c r="I20" s="8">
        <v>2</v>
      </c>
      <c r="J20" s="8">
        <v>2</v>
      </c>
      <c r="K20" s="8">
        <v>2</v>
      </c>
      <c r="L20" s="8">
        <v>2</v>
      </c>
      <c r="M20" s="8">
        <v>2</v>
      </c>
      <c r="N20" s="8">
        <v>2</v>
      </c>
    </row>
    <row r="21" spans="1:14" s="10" customFormat="1" ht="31.5" customHeight="1" x14ac:dyDescent="0.3">
      <c r="A21" s="219" t="s">
        <v>2</v>
      </c>
      <c r="B21" s="219"/>
      <c r="C21" s="16">
        <f>F21+H21+J21+L21+N21</f>
        <v>356</v>
      </c>
      <c r="D21" s="9">
        <v>1321</v>
      </c>
      <c r="E21" s="9">
        <f t="shared" ref="E21:N21" si="2">SUM(E5:E20)</f>
        <v>332</v>
      </c>
      <c r="F21" s="9">
        <f t="shared" si="2"/>
        <v>83</v>
      </c>
      <c r="G21" s="9">
        <f t="shared" si="2"/>
        <v>402.05225653206651</v>
      </c>
      <c r="H21" s="9">
        <f t="shared" si="2"/>
        <v>83</v>
      </c>
      <c r="I21" s="9">
        <f t="shared" si="2"/>
        <v>186.84798099762469</v>
      </c>
      <c r="J21" s="9">
        <f t="shared" si="2"/>
        <v>62</v>
      </c>
      <c r="K21" s="9">
        <f t="shared" si="2"/>
        <v>200.08313539192397</v>
      </c>
      <c r="L21" s="9">
        <f t="shared" si="2"/>
        <v>65</v>
      </c>
      <c r="M21" s="9">
        <f t="shared" si="2"/>
        <v>200.08313539192397</v>
      </c>
      <c r="N21" s="9">
        <f t="shared" si="2"/>
        <v>63</v>
      </c>
    </row>
    <row r="22" spans="1:14" s="10" customFormat="1" ht="31.5" hidden="1" customHeight="1" x14ac:dyDescent="0.3">
      <c r="A22" s="11"/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s="10" customFormat="1" ht="31.5" hidden="1" customHeight="1" x14ac:dyDescent="0.3">
      <c r="A23" s="212" t="s">
        <v>25</v>
      </c>
      <c r="B23" s="212"/>
      <c r="C23" s="212"/>
      <c r="D23" s="212"/>
      <c r="E23" s="212"/>
      <c r="F23" s="212"/>
      <c r="G23" s="212"/>
      <c r="H23" s="13"/>
      <c r="I23" s="13"/>
      <c r="J23" s="13"/>
      <c r="K23" s="218" t="s">
        <v>26</v>
      </c>
      <c r="L23" s="218"/>
      <c r="M23" s="218"/>
      <c r="N23" s="13"/>
    </row>
    <row r="24" spans="1:14" s="10" customFormat="1" ht="31.5" customHeight="1" x14ac:dyDescent="0.3">
      <c r="A24" s="11"/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s="10" customFormat="1" ht="48.75" customHeight="1" x14ac:dyDescent="0.3">
      <c r="A25" s="217" t="s">
        <v>20</v>
      </c>
      <c r="B25" s="217"/>
      <c r="C25" s="217"/>
      <c r="D25" s="217"/>
      <c r="E25" s="217"/>
      <c r="F25" s="217"/>
      <c r="G25" s="217"/>
      <c r="H25" s="14"/>
      <c r="K25" s="218" t="s">
        <v>21</v>
      </c>
      <c r="L25" s="218"/>
      <c r="M25" s="218"/>
      <c r="N25" s="15"/>
    </row>
    <row r="26" spans="1:14" ht="38.25" hidden="1" customHeight="1" x14ac:dyDescent="0.3"/>
    <row r="27" spans="1:14" hidden="1" x14ac:dyDescent="0.3">
      <c r="A27" s="212" t="s">
        <v>27</v>
      </c>
      <c r="B27" s="212"/>
      <c r="C27" s="212"/>
      <c r="D27" s="212"/>
      <c r="E27" s="212"/>
      <c r="F27" s="212"/>
      <c r="G27" s="212"/>
      <c r="L27" s="10" t="s">
        <v>28</v>
      </c>
    </row>
    <row r="29" spans="1:14" hidden="1" x14ac:dyDescent="0.3"/>
    <row r="30" spans="1:14" hidden="1" x14ac:dyDescent="0.3"/>
  </sheetData>
  <mergeCells count="16">
    <mergeCell ref="A27:G27"/>
    <mergeCell ref="A1:N1"/>
    <mergeCell ref="E3:F3"/>
    <mergeCell ref="G3:H3"/>
    <mergeCell ref="I3:J3"/>
    <mergeCell ref="K3:L3"/>
    <mergeCell ref="M3:N3"/>
    <mergeCell ref="A25:G25"/>
    <mergeCell ref="K25:M25"/>
    <mergeCell ref="A21:B21"/>
    <mergeCell ref="A3:A4"/>
    <mergeCell ref="B3:B4"/>
    <mergeCell ref="D3:D4"/>
    <mergeCell ref="C3:C4"/>
    <mergeCell ref="A23:G23"/>
    <mergeCell ref="K23:M23"/>
  </mergeCells>
  <printOptions horizontalCentered="1"/>
  <pageMargins left="0" right="0" top="0" bottom="0" header="0" footer="0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L28"/>
  <sheetViews>
    <sheetView view="pageBreakPreview" zoomScale="70" zoomScaleSheetLayoutView="70" workbookViewId="0">
      <selection activeCell="B44" sqref="B44:H46"/>
    </sheetView>
  </sheetViews>
  <sheetFormatPr defaultRowHeight="20.25" x14ac:dyDescent="0.25"/>
  <cols>
    <col min="1" max="1" width="19.140625" style="158" customWidth="1"/>
    <col min="2" max="2" width="6.28515625" style="158" customWidth="1"/>
    <col min="3" max="3" width="25.28515625" style="107" customWidth="1"/>
    <col min="4" max="4" width="7.7109375" style="107" customWidth="1"/>
    <col min="5" max="5" width="37.140625" style="107" customWidth="1"/>
    <col min="6" max="6" width="9.140625" style="107" customWidth="1"/>
    <col min="7" max="8" width="20.85546875" style="107" customWidth="1"/>
    <col min="9" max="9" width="13.42578125" style="107" customWidth="1"/>
    <col min="10" max="10" width="13.28515625" style="159" customWidth="1"/>
    <col min="11" max="11" width="13.42578125" style="107" customWidth="1"/>
    <col min="12" max="12" width="13.28515625" style="159" customWidth="1"/>
    <col min="13" max="13" width="0" style="107" hidden="1" customWidth="1"/>
    <col min="14" max="16384" width="9.140625" style="107"/>
  </cols>
  <sheetData>
    <row r="1" spans="1:12" ht="21" customHeight="1" x14ac:dyDescent="0.25">
      <c r="A1" s="109"/>
      <c r="B1" s="109"/>
      <c r="C1" s="110"/>
      <c r="D1" s="110"/>
      <c r="E1" s="110"/>
      <c r="F1" s="110"/>
      <c r="G1" s="110"/>
      <c r="H1" s="110"/>
      <c r="I1" s="110"/>
      <c r="J1" s="111"/>
      <c r="K1" s="253"/>
      <c r="L1" s="253"/>
    </row>
    <row r="2" spans="1:12" ht="46.5" customHeight="1" x14ac:dyDescent="0.25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1:12" ht="11.25" customHeight="1" x14ac:dyDescent="0.25">
      <c r="A3" s="109"/>
      <c r="B3" s="109"/>
      <c r="C3" s="110"/>
      <c r="D3" s="110"/>
      <c r="E3" s="110"/>
      <c r="F3" s="110"/>
      <c r="G3" s="110"/>
      <c r="H3" s="110"/>
      <c r="I3" s="110"/>
      <c r="J3" s="111"/>
      <c r="K3" s="110"/>
      <c r="L3" s="110"/>
    </row>
    <row r="4" spans="1:12" ht="22.5" customHeight="1" x14ac:dyDescent="0.25">
      <c r="A4" s="256" t="s">
        <v>43</v>
      </c>
      <c r="B4" s="255" t="s">
        <v>86</v>
      </c>
      <c r="C4" s="255"/>
      <c r="D4" s="255" t="s">
        <v>87</v>
      </c>
      <c r="E4" s="255"/>
      <c r="F4" s="255" t="s">
        <v>110</v>
      </c>
      <c r="G4" s="255"/>
      <c r="H4" s="255"/>
      <c r="I4" s="255" t="s">
        <v>88</v>
      </c>
      <c r="J4" s="255"/>
      <c r="K4" s="255"/>
      <c r="L4" s="255"/>
    </row>
    <row r="5" spans="1:12" s="106" customFormat="1" ht="42.75" customHeight="1" x14ac:dyDescent="0.25">
      <c r="A5" s="256"/>
      <c r="B5" s="256" t="s">
        <v>89</v>
      </c>
      <c r="C5" s="255" t="s">
        <v>90</v>
      </c>
      <c r="D5" s="256" t="s">
        <v>89</v>
      </c>
      <c r="E5" s="255" t="s">
        <v>91</v>
      </c>
      <c r="F5" s="255" t="s">
        <v>92</v>
      </c>
      <c r="G5" s="255" t="s">
        <v>88</v>
      </c>
      <c r="H5" s="255"/>
      <c r="I5" s="255" t="s">
        <v>93</v>
      </c>
      <c r="J5" s="255"/>
      <c r="K5" s="255" t="s">
        <v>94</v>
      </c>
      <c r="L5" s="255"/>
    </row>
    <row r="6" spans="1:12" s="106" customFormat="1" ht="107.25" customHeight="1" x14ac:dyDescent="0.25">
      <c r="A6" s="256"/>
      <c r="B6" s="256"/>
      <c r="C6" s="255"/>
      <c r="D6" s="256"/>
      <c r="E6" s="255"/>
      <c r="F6" s="255"/>
      <c r="G6" s="112" t="s">
        <v>130</v>
      </c>
      <c r="H6" s="112" t="s">
        <v>95</v>
      </c>
      <c r="I6" s="112" t="s">
        <v>96</v>
      </c>
      <c r="J6" s="113" t="s">
        <v>97</v>
      </c>
      <c r="K6" s="112" t="s">
        <v>96</v>
      </c>
      <c r="L6" s="113" t="s">
        <v>97</v>
      </c>
    </row>
    <row r="7" spans="1:12" ht="31.5" customHeight="1" x14ac:dyDescent="0.25">
      <c r="A7" s="114">
        <v>1</v>
      </c>
      <c r="B7" s="114">
        <f t="shared" ref="B7:L7" si="0">+A7+1</f>
        <v>2</v>
      </c>
      <c r="C7" s="115">
        <f t="shared" si="0"/>
        <v>3</v>
      </c>
      <c r="D7" s="115">
        <f t="shared" si="0"/>
        <v>4</v>
      </c>
      <c r="E7" s="115">
        <f t="shared" si="0"/>
        <v>5</v>
      </c>
      <c r="F7" s="115">
        <f>+E7+1</f>
        <v>6</v>
      </c>
      <c r="G7" s="115">
        <f t="shared" si="0"/>
        <v>7</v>
      </c>
      <c r="H7" s="115">
        <f t="shared" si="0"/>
        <v>8</v>
      </c>
      <c r="I7" s="115">
        <f t="shared" si="0"/>
        <v>9</v>
      </c>
      <c r="J7" s="114">
        <f t="shared" si="0"/>
        <v>10</v>
      </c>
      <c r="K7" s="115">
        <f t="shared" si="0"/>
        <v>11</v>
      </c>
      <c r="L7" s="114">
        <f t="shared" si="0"/>
        <v>12</v>
      </c>
    </row>
    <row r="8" spans="1:12" ht="31.5" customHeight="1" x14ac:dyDescent="0.25">
      <c r="A8" s="255" t="s">
        <v>55</v>
      </c>
      <c r="B8" s="306">
        <v>1</v>
      </c>
      <c r="C8" s="306" t="s">
        <v>156</v>
      </c>
      <c r="D8" s="56">
        <v>1</v>
      </c>
      <c r="E8" s="39" t="s">
        <v>234</v>
      </c>
      <c r="F8" s="116">
        <v>1</v>
      </c>
      <c r="G8" s="116">
        <v>1</v>
      </c>
      <c r="H8" s="116"/>
      <c r="I8" s="116">
        <v>1</v>
      </c>
      <c r="J8" s="131">
        <v>0.2</v>
      </c>
      <c r="K8" s="116"/>
      <c r="L8" s="121"/>
    </row>
    <row r="9" spans="1:12" ht="31.5" customHeight="1" x14ac:dyDescent="0.25">
      <c r="A9" s="255"/>
      <c r="B9" s="306"/>
      <c r="C9" s="306"/>
      <c r="D9" s="56">
        <f>1+D8</f>
        <v>2</v>
      </c>
      <c r="E9" s="39" t="s">
        <v>235</v>
      </c>
      <c r="F9" s="116">
        <v>1</v>
      </c>
      <c r="G9" s="116">
        <v>1</v>
      </c>
      <c r="H9" s="116"/>
      <c r="I9" s="116">
        <v>1</v>
      </c>
      <c r="J9" s="131">
        <v>0.2</v>
      </c>
      <c r="K9" s="116"/>
      <c r="L9" s="121"/>
    </row>
    <row r="10" spans="1:12" ht="31.5" customHeight="1" x14ac:dyDescent="0.25">
      <c r="A10" s="255"/>
      <c r="B10" s="306"/>
      <c r="C10" s="306"/>
      <c r="D10" s="56">
        <f t="shared" ref="D10:D27" si="1">1+D9</f>
        <v>3</v>
      </c>
      <c r="E10" s="39" t="s">
        <v>236</v>
      </c>
      <c r="F10" s="116">
        <v>1</v>
      </c>
      <c r="G10" s="116">
        <v>1</v>
      </c>
      <c r="H10" s="116"/>
      <c r="I10" s="116">
        <v>1</v>
      </c>
      <c r="J10" s="131">
        <v>0.2</v>
      </c>
      <c r="K10" s="116"/>
      <c r="L10" s="121"/>
    </row>
    <row r="11" spans="1:12" ht="31.5" customHeight="1" x14ac:dyDescent="0.25">
      <c r="A11" s="255"/>
      <c r="B11" s="306"/>
      <c r="C11" s="306"/>
      <c r="D11" s="56">
        <f t="shared" si="1"/>
        <v>4</v>
      </c>
      <c r="E11" s="39" t="s">
        <v>237</v>
      </c>
      <c r="F11" s="116">
        <v>1</v>
      </c>
      <c r="G11" s="116">
        <v>1</v>
      </c>
      <c r="H11" s="116"/>
      <c r="I11" s="116">
        <v>1</v>
      </c>
      <c r="J11" s="131">
        <v>0.2</v>
      </c>
      <c r="K11" s="116"/>
      <c r="L11" s="121"/>
    </row>
    <row r="12" spans="1:12" ht="31.5" customHeight="1" x14ac:dyDescent="0.25">
      <c r="A12" s="255"/>
      <c r="B12" s="306"/>
      <c r="C12" s="306"/>
      <c r="D12" s="56">
        <f t="shared" si="1"/>
        <v>5</v>
      </c>
      <c r="E12" s="39" t="s">
        <v>238</v>
      </c>
      <c r="F12" s="116">
        <v>1</v>
      </c>
      <c r="G12" s="116">
        <v>1</v>
      </c>
      <c r="H12" s="116"/>
      <c r="I12" s="116">
        <v>1</v>
      </c>
      <c r="J12" s="131">
        <v>0.3</v>
      </c>
      <c r="K12" s="116"/>
      <c r="L12" s="121"/>
    </row>
    <row r="13" spans="1:12" ht="31.5" customHeight="1" x14ac:dyDescent="0.25">
      <c r="A13" s="255"/>
      <c r="B13" s="306"/>
      <c r="C13" s="306"/>
      <c r="D13" s="56">
        <f t="shared" si="1"/>
        <v>6</v>
      </c>
      <c r="E13" s="39" t="s">
        <v>239</v>
      </c>
      <c r="F13" s="116">
        <v>1</v>
      </c>
      <c r="G13" s="116">
        <v>1</v>
      </c>
      <c r="H13" s="116"/>
      <c r="I13" s="116">
        <v>1</v>
      </c>
      <c r="J13" s="131">
        <v>0.2</v>
      </c>
      <c r="K13" s="116"/>
      <c r="L13" s="121"/>
    </row>
    <row r="14" spans="1:12" ht="31.5" customHeight="1" x14ac:dyDescent="0.25">
      <c r="A14" s="255"/>
      <c r="B14" s="306"/>
      <c r="C14" s="306"/>
      <c r="D14" s="56">
        <f t="shared" si="1"/>
        <v>7</v>
      </c>
      <c r="E14" s="39" t="s">
        <v>240</v>
      </c>
      <c r="F14" s="116">
        <v>1</v>
      </c>
      <c r="G14" s="116">
        <v>1</v>
      </c>
      <c r="H14" s="116"/>
      <c r="I14" s="116">
        <v>1</v>
      </c>
      <c r="J14" s="131">
        <v>0.2</v>
      </c>
      <c r="K14" s="116"/>
      <c r="L14" s="121"/>
    </row>
    <row r="15" spans="1:12" ht="31.5" customHeight="1" x14ac:dyDescent="0.25">
      <c r="A15" s="255"/>
      <c r="B15" s="306"/>
      <c r="C15" s="306"/>
      <c r="D15" s="56">
        <f t="shared" si="1"/>
        <v>8</v>
      </c>
      <c r="E15" s="39" t="s">
        <v>241</v>
      </c>
      <c r="F15" s="116">
        <v>1</v>
      </c>
      <c r="G15" s="116">
        <v>1</v>
      </c>
      <c r="H15" s="116"/>
      <c r="I15" s="116">
        <v>1</v>
      </c>
      <c r="J15" s="131">
        <v>0.2</v>
      </c>
      <c r="K15" s="116"/>
      <c r="L15" s="121"/>
    </row>
    <row r="16" spans="1:12" ht="31.5" customHeight="1" x14ac:dyDescent="0.25">
      <c r="A16" s="255"/>
      <c r="B16" s="306"/>
      <c r="C16" s="306"/>
      <c r="D16" s="56">
        <f t="shared" si="1"/>
        <v>9</v>
      </c>
      <c r="E16" s="39" t="s">
        <v>242</v>
      </c>
      <c r="F16" s="116">
        <v>1</v>
      </c>
      <c r="G16" s="116">
        <v>1</v>
      </c>
      <c r="H16" s="116"/>
      <c r="I16" s="116">
        <v>1</v>
      </c>
      <c r="J16" s="131">
        <v>0.3</v>
      </c>
      <c r="K16" s="116"/>
      <c r="L16" s="121"/>
    </row>
    <row r="17" spans="1:12" ht="31.5" customHeight="1" x14ac:dyDescent="0.25">
      <c r="A17" s="255"/>
      <c r="B17" s="306"/>
      <c r="C17" s="306"/>
      <c r="D17" s="56">
        <f t="shared" si="1"/>
        <v>10</v>
      </c>
      <c r="E17" s="39" t="s">
        <v>243</v>
      </c>
      <c r="F17" s="116">
        <v>1</v>
      </c>
      <c r="G17" s="116">
        <v>1</v>
      </c>
      <c r="H17" s="116"/>
      <c r="I17" s="116">
        <v>1</v>
      </c>
      <c r="J17" s="131">
        <v>0.2</v>
      </c>
      <c r="K17" s="116"/>
      <c r="L17" s="121"/>
    </row>
    <row r="18" spans="1:12" ht="31.5" customHeight="1" x14ac:dyDescent="0.25">
      <c r="A18" s="255"/>
      <c r="B18" s="306"/>
      <c r="C18" s="306"/>
      <c r="D18" s="56">
        <f t="shared" si="1"/>
        <v>11</v>
      </c>
      <c r="E18" s="39" t="s">
        <v>244</v>
      </c>
      <c r="F18" s="116">
        <v>1</v>
      </c>
      <c r="G18" s="116">
        <v>1</v>
      </c>
      <c r="H18" s="116"/>
      <c r="I18" s="116">
        <v>1</v>
      </c>
      <c r="J18" s="131">
        <v>0.2</v>
      </c>
      <c r="K18" s="116"/>
      <c r="L18" s="121"/>
    </row>
    <row r="19" spans="1:12" ht="31.5" customHeight="1" x14ac:dyDescent="0.25">
      <c r="A19" s="255"/>
      <c r="B19" s="306"/>
      <c r="C19" s="306"/>
      <c r="D19" s="56">
        <f t="shared" si="1"/>
        <v>12</v>
      </c>
      <c r="E19" s="39" t="s">
        <v>245</v>
      </c>
      <c r="F19" s="116">
        <v>1</v>
      </c>
      <c r="G19" s="116">
        <v>1</v>
      </c>
      <c r="H19" s="116"/>
      <c r="I19" s="116">
        <v>1</v>
      </c>
      <c r="J19" s="131">
        <v>0.2</v>
      </c>
      <c r="K19" s="116"/>
      <c r="L19" s="121"/>
    </row>
    <row r="20" spans="1:12" ht="31.5" customHeight="1" x14ac:dyDescent="0.25">
      <c r="A20" s="255"/>
      <c r="B20" s="306"/>
      <c r="C20" s="306"/>
      <c r="D20" s="56">
        <f t="shared" si="1"/>
        <v>13</v>
      </c>
      <c r="E20" s="39" t="s">
        <v>246</v>
      </c>
      <c r="F20" s="116">
        <v>1</v>
      </c>
      <c r="G20" s="116">
        <v>1</v>
      </c>
      <c r="H20" s="116"/>
      <c r="I20" s="116">
        <v>1</v>
      </c>
      <c r="J20" s="131">
        <v>0.3</v>
      </c>
      <c r="K20" s="116"/>
      <c r="L20" s="121"/>
    </row>
    <row r="21" spans="1:12" ht="31.5" customHeight="1" x14ac:dyDescent="0.25">
      <c r="A21" s="255"/>
      <c r="B21" s="306"/>
      <c r="C21" s="306"/>
      <c r="D21" s="56">
        <f t="shared" si="1"/>
        <v>14</v>
      </c>
      <c r="E21" s="39" t="s">
        <v>247</v>
      </c>
      <c r="F21" s="116">
        <v>1</v>
      </c>
      <c r="G21" s="116">
        <v>1</v>
      </c>
      <c r="H21" s="116"/>
      <c r="I21" s="116">
        <v>1</v>
      </c>
      <c r="J21" s="131">
        <v>0.3</v>
      </c>
      <c r="K21" s="116"/>
      <c r="L21" s="121"/>
    </row>
    <row r="22" spans="1:12" ht="31.5" customHeight="1" x14ac:dyDescent="0.25">
      <c r="A22" s="255"/>
      <c r="B22" s="306"/>
      <c r="C22" s="306"/>
      <c r="D22" s="56">
        <f t="shared" si="1"/>
        <v>15</v>
      </c>
      <c r="E22" s="39" t="s">
        <v>248</v>
      </c>
      <c r="F22" s="116">
        <v>1</v>
      </c>
      <c r="G22" s="116">
        <v>1</v>
      </c>
      <c r="H22" s="116"/>
      <c r="I22" s="116">
        <v>1</v>
      </c>
      <c r="J22" s="131">
        <v>0.3</v>
      </c>
      <c r="K22" s="116"/>
      <c r="L22" s="121"/>
    </row>
    <row r="23" spans="1:12" ht="31.5" customHeight="1" x14ac:dyDescent="0.25">
      <c r="A23" s="255"/>
      <c r="B23" s="306">
        <v>2</v>
      </c>
      <c r="C23" s="306" t="s">
        <v>157</v>
      </c>
      <c r="D23" s="56">
        <f t="shared" si="1"/>
        <v>16</v>
      </c>
      <c r="E23" s="39" t="s">
        <v>249</v>
      </c>
      <c r="F23" s="116">
        <v>1</v>
      </c>
      <c r="G23" s="116">
        <v>1</v>
      </c>
      <c r="H23" s="116"/>
      <c r="I23" s="116">
        <v>1</v>
      </c>
      <c r="J23" s="131">
        <v>0.4</v>
      </c>
      <c r="K23" s="116"/>
      <c r="L23" s="121"/>
    </row>
    <row r="24" spans="1:12" ht="31.5" customHeight="1" x14ac:dyDescent="0.25">
      <c r="A24" s="255"/>
      <c r="B24" s="306"/>
      <c r="C24" s="306"/>
      <c r="D24" s="56">
        <f t="shared" si="1"/>
        <v>17</v>
      </c>
      <c r="E24" s="39" t="s">
        <v>287</v>
      </c>
      <c r="F24" s="116">
        <v>1</v>
      </c>
      <c r="G24" s="116">
        <v>1</v>
      </c>
      <c r="H24" s="116"/>
      <c r="I24" s="116">
        <v>1</v>
      </c>
      <c r="J24" s="131">
        <v>0.2</v>
      </c>
      <c r="K24" s="116"/>
      <c r="L24" s="121"/>
    </row>
    <row r="25" spans="1:12" ht="31.5" customHeight="1" x14ac:dyDescent="0.25">
      <c r="A25" s="255"/>
      <c r="B25" s="306"/>
      <c r="C25" s="306"/>
      <c r="D25" s="56">
        <f t="shared" si="1"/>
        <v>18</v>
      </c>
      <c r="E25" s="39" t="s">
        <v>250</v>
      </c>
      <c r="F25" s="116">
        <v>1</v>
      </c>
      <c r="G25" s="116">
        <v>1</v>
      </c>
      <c r="H25" s="116"/>
      <c r="I25" s="116">
        <v>1</v>
      </c>
      <c r="J25" s="131">
        <v>0.3</v>
      </c>
      <c r="K25" s="116"/>
      <c r="L25" s="121"/>
    </row>
    <row r="26" spans="1:12" ht="31.5" customHeight="1" x14ac:dyDescent="0.25">
      <c r="A26" s="255"/>
      <c r="B26" s="306"/>
      <c r="C26" s="306"/>
      <c r="D26" s="56">
        <f t="shared" si="1"/>
        <v>19</v>
      </c>
      <c r="E26" s="39" t="s">
        <v>251</v>
      </c>
      <c r="F26" s="116">
        <v>1</v>
      </c>
      <c r="G26" s="116">
        <v>1</v>
      </c>
      <c r="H26" s="116"/>
      <c r="I26" s="116">
        <v>1</v>
      </c>
      <c r="J26" s="131">
        <v>0.2</v>
      </c>
      <c r="K26" s="116"/>
      <c r="L26" s="121"/>
    </row>
    <row r="27" spans="1:12" ht="31.5" customHeight="1" x14ac:dyDescent="0.25">
      <c r="A27" s="255"/>
      <c r="B27" s="306"/>
      <c r="C27" s="306"/>
      <c r="D27" s="56">
        <f t="shared" si="1"/>
        <v>20</v>
      </c>
      <c r="E27" s="39" t="s">
        <v>252</v>
      </c>
      <c r="F27" s="116">
        <v>1</v>
      </c>
      <c r="G27" s="116">
        <v>1</v>
      </c>
      <c r="H27" s="116"/>
      <c r="I27" s="116">
        <v>1</v>
      </c>
      <c r="J27" s="131">
        <v>0.2</v>
      </c>
      <c r="K27" s="116"/>
      <c r="L27" s="121"/>
    </row>
    <row r="28" spans="1:12" s="106" customFormat="1" ht="31.5" customHeight="1" x14ac:dyDescent="0.25">
      <c r="A28" s="124" t="s">
        <v>118</v>
      </c>
      <c r="B28" s="58">
        <v>2</v>
      </c>
      <c r="C28" s="58" t="s">
        <v>119</v>
      </c>
      <c r="D28" s="58">
        <v>20</v>
      </c>
      <c r="E28" s="58" t="s">
        <v>151</v>
      </c>
      <c r="F28" s="132">
        <f>SUM(F8:F27)</f>
        <v>20</v>
      </c>
      <c r="G28" s="132">
        <f>SUM(G8:G27)</f>
        <v>20</v>
      </c>
      <c r="H28" s="132">
        <f t="shared" ref="H28:L28" si="2">SUM(H8:H27)</f>
        <v>0</v>
      </c>
      <c r="I28" s="132">
        <f t="shared" si="2"/>
        <v>20</v>
      </c>
      <c r="J28" s="126">
        <f t="shared" si="2"/>
        <v>4.8</v>
      </c>
      <c r="K28" s="132">
        <f t="shared" si="2"/>
        <v>0</v>
      </c>
      <c r="L28" s="132">
        <f t="shared" si="2"/>
        <v>0</v>
      </c>
    </row>
  </sheetData>
  <mergeCells count="20">
    <mergeCell ref="A8:A27"/>
    <mergeCell ref="B8:B22"/>
    <mergeCell ref="C8:C22"/>
    <mergeCell ref="B23:B27"/>
    <mergeCell ref="C23:C27"/>
    <mergeCell ref="K1:L1"/>
    <mergeCell ref="A2:L2"/>
    <mergeCell ref="G5:H5"/>
    <mergeCell ref="I5:J5"/>
    <mergeCell ref="K5:L5"/>
    <mergeCell ref="A4:A6"/>
    <mergeCell ref="B4:C4"/>
    <mergeCell ref="D4:E4"/>
    <mergeCell ref="F4:H4"/>
    <mergeCell ref="I4:L4"/>
    <mergeCell ref="B5:B6"/>
    <mergeCell ref="C5:C6"/>
    <mergeCell ref="D5:D6"/>
    <mergeCell ref="E5:E6"/>
    <mergeCell ref="F5:F6"/>
  </mergeCells>
  <conditionalFormatting sqref="A8:L28">
    <cfRule type="cellIs" dxfId="7" priority="4" stopIfTrue="1" operator="equal">
      <formula>0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2:L42"/>
  <sheetViews>
    <sheetView view="pageBreakPreview" zoomScale="70" zoomScaleSheetLayoutView="70" workbookViewId="0">
      <selection activeCell="B44" sqref="B44:H46"/>
    </sheetView>
  </sheetViews>
  <sheetFormatPr defaultRowHeight="20.25" x14ac:dyDescent="0.25"/>
  <cols>
    <col min="1" max="1" width="19.140625" style="158" customWidth="1"/>
    <col min="2" max="2" width="6.28515625" style="158" customWidth="1"/>
    <col min="3" max="3" width="25.28515625" style="107" customWidth="1"/>
    <col min="4" max="4" width="7.7109375" style="107" customWidth="1"/>
    <col min="5" max="5" width="37.140625" style="107" customWidth="1"/>
    <col min="6" max="6" width="9.140625" style="107" customWidth="1"/>
    <col min="7" max="8" width="20.85546875" style="107" customWidth="1"/>
    <col min="9" max="9" width="13.42578125" style="107" customWidth="1"/>
    <col min="10" max="10" width="13.28515625" style="159" customWidth="1"/>
    <col min="11" max="11" width="13.42578125" style="107" customWidth="1"/>
    <col min="12" max="12" width="13.28515625" style="159" customWidth="1"/>
    <col min="13" max="13" width="0" style="107" hidden="1" customWidth="1"/>
    <col min="14" max="16384" width="9.140625" style="107"/>
  </cols>
  <sheetData>
    <row r="2" spans="1:12" ht="11.25" customHeight="1" x14ac:dyDescent="0.25">
      <c r="A2" s="109"/>
      <c r="B2" s="109"/>
      <c r="C2" s="110"/>
      <c r="D2" s="110"/>
      <c r="E2" s="110"/>
      <c r="F2" s="110"/>
      <c r="G2" s="110"/>
      <c r="H2" s="110"/>
      <c r="I2" s="110"/>
      <c r="J2" s="111"/>
      <c r="K2" s="110"/>
      <c r="L2" s="110"/>
    </row>
    <row r="3" spans="1:12" ht="22.5" customHeight="1" x14ac:dyDescent="0.25">
      <c r="A3" s="256" t="s">
        <v>43</v>
      </c>
      <c r="B3" s="255" t="s">
        <v>86</v>
      </c>
      <c r="C3" s="255"/>
      <c r="D3" s="255" t="s">
        <v>87</v>
      </c>
      <c r="E3" s="255"/>
      <c r="F3" s="255" t="s">
        <v>110</v>
      </c>
      <c r="G3" s="255"/>
      <c r="H3" s="255"/>
      <c r="I3" s="255" t="s">
        <v>88</v>
      </c>
      <c r="J3" s="255"/>
      <c r="K3" s="255"/>
      <c r="L3" s="255"/>
    </row>
    <row r="4" spans="1:12" s="106" customFormat="1" ht="42.75" customHeight="1" x14ac:dyDescent="0.25">
      <c r="A4" s="256"/>
      <c r="B4" s="256" t="s">
        <v>89</v>
      </c>
      <c r="C4" s="255" t="s">
        <v>90</v>
      </c>
      <c r="D4" s="256" t="s">
        <v>89</v>
      </c>
      <c r="E4" s="255" t="s">
        <v>91</v>
      </c>
      <c r="F4" s="255" t="s">
        <v>92</v>
      </c>
      <c r="G4" s="255" t="s">
        <v>88</v>
      </c>
      <c r="H4" s="255"/>
      <c r="I4" s="255" t="s">
        <v>93</v>
      </c>
      <c r="J4" s="255"/>
      <c r="K4" s="255" t="s">
        <v>94</v>
      </c>
      <c r="L4" s="255"/>
    </row>
    <row r="5" spans="1:12" s="106" customFormat="1" ht="107.25" customHeight="1" x14ac:dyDescent="0.25">
      <c r="A5" s="256"/>
      <c r="B5" s="256"/>
      <c r="C5" s="255"/>
      <c r="D5" s="256"/>
      <c r="E5" s="255"/>
      <c r="F5" s="255"/>
      <c r="G5" s="112" t="s">
        <v>130</v>
      </c>
      <c r="H5" s="112" t="s">
        <v>95</v>
      </c>
      <c r="I5" s="112" t="s">
        <v>96</v>
      </c>
      <c r="J5" s="113" t="s">
        <v>97</v>
      </c>
      <c r="K5" s="112" t="s">
        <v>96</v>
      </c>
      <c r="L5" s="113" t="s">
        <v>97</v>
      </c>
    </row>
    <row r="6" spans="1:12" ht="26.25" customHeight="1" x14ac:dyDescent="0.25">
      <c r="A6" s="114">
        <v>1</v>
      </c>
      <c r="B6" s="114">
        <f t="shared" ref="B6:L6" si="0">+A6+1</f>
        <v>2</v>
      </c>
      <c r="C6" s="115">
        <f t="shared" si="0"/>
        <v>3</v>
      </c>
      <c r="D6" s="115">
        <f t="shared" si="0"/>
        <v>4</v>
      </c>
      <c r="E6" s="115">
        <f t="shared" si="0"/>
        <v>5</v>
      </c>
      <c r="F6" s="115">
        <f>+E6+1</f>
        <v>6</v>
      </c>
      <c r="G6" s="115">
        <f t="shared" si="0"/>
        <v>7</v>
      </c>
      <c r="H6" s="115">
        <f t="shared" si="0"/>
        <v>8</v>
      </c>
      <c r="I6" s="115">
        <f t="shared" si="0"/>
        <v>9</v>
      </c>
      <c r="J6" s="114">
        <f t="shared" si="0"/>
        <v>10</v>
      </c>
      <c r="K6" s="115">
        <f t="shared" si="0"/>
        <v>11</v>
      </c>
      <c r="L6" s="114">
        <f t="shared" si="0"/>
        <v>12</v>
      </c>
    </row>
    <row r="7" spans="1:12" x14ac:dyDescent="0.25">
      <c r="A7" s="255" t="s">
        <v>56</v>
      </c>
      <c r="B7" s="313">
        <v>1</v>
      </c>
      <c r="C7" s="313" t="s">
        <v>124</v>
      </c>
      <c r="D7" s="116">
        <v>1</v>
      </c>
      <c r="E7" s="133" t="s">
        <v>288</v>
      </c>
      <c r="F7" s="116">
        <f>+G7+H7</f>
        <v>1</v>
      </c>
      <c r="G7" s="116">
        <v>1</v>
      </c>
      <c r="H7" s="116"/>
      <c r="I7" s="116">
        <v>1</v>
      </c>
      <c r="J7" s="117">
        <v>0.16</v>
      </c>
      <c r="K7" s="116"/>
      <c r="L7" s="121"/>
    </row>
    <row r="8" spans="1:12" x14ac:dyDescent="0.25">
      <c r="A8" s="255"/>
      <c r="B8" s="314"/>
      <c r="C8" s="314"/>
      <c r="D8" s="116">
        <f>1+D7</f>
        <v>2</v>
      </c>
      <c r="E8" s="133" t="s">
        <v>289</v>
      </c>
      <c r="F8" s="116">
        <f t="shared" ref="F8:F41" si="1">+G8+H8</f>
        <v>1</v>
      </c>
      <c r="G8" s="116">
        <v>1</v>
      </c>
      <c r="H8" s="116"/>
      <c r="I8" s="116">
        <v>1</v>
      </c>
      <c r="J8" s="117">
        <v>0.16</v>
      </c>
      <c r="K8" s="116"/>
      <c r="L8" s="121"/>
    </row>
    <row r="9" spans="1:12" x14ac:dyDescent="0.25">
      <c r="A9" s="255"/>
      <c r="B9" s="314"/>
      <c r="C9" s="314"/>
      <c r="D9" s="116">
        <f t="shared" ref="D9:D41" si="2">1+D8</f>
        <v>3</v>
      </c>
      <c r="E9" s="133" t="s">
        <v>290</v>
      </c>
      <c r="F9" s="116">
        <f t="shared" si="1"/>
        <v>1</v>
      </c>
      <c r="G9" s="116">
        <v>1</v>
      </c>
      <c r="H9" s="116"/>
      <c r="I9" s="116">
        <v>1</v>
      </c>
      <c r="J9" s="117">
        <v>0.16</v>
      </c>
      <c r="K9" s="116"/>
      <c r="L9" s="121"/>
    </row>
    <row r="10" spans="1:12" x14ac:dyDescent="0.25">
      <c r="A10" s="255"/>
      <c r="B10" s="314"/>
      <c r="C10" s="314"/>
      <c r="D10" s="116">
        <f t="shared" si="2"/>
        <v>4</v>
      </c>
      <c r="E10" s="133" t="s">
        <v>291</v>
      </c>
      <c r="F10" s="116">
        <f t="shared" si="1"/>
        <v>1</v>
      </c>
      <c r="G10" s="116">
        <v>1</v>
      </c>
      <c r="H10" s="116"/>
      <c r="I10" s="116">
        <v>1</v>
      </c>
      <c r="J10" s="117">
        <v>0.16</v>
      </c>
      <c r="K10" s="116"/>
      <c r="L10" s="121"/>
    </row>
    <row r="11" spans="1:12" x14ac:dyDescent="0.25">
      <c r="A11" s="255"/>
      <c r="B11" s="314"/>
      <c r="C11" s="314"/>
      <c r="D11" s="116">
        <f t="shared" si="2"/>
        <v>5</v>
      </c>
      <c r="E11" s="133" t="s">
        <v>292</v>
      </c>
      <c r="F11" s="116">
        <f t="shared" si="1"/>
        <v>1</v>
      </c>
      <c r="G11" s="116">
        <v>1</v>
      </c>
      <c r="H11" s="116"/>
      <c r="I11" s="116">
        <v>1</v>
      </c>
      <c r="J11" s="117">
        <v>0.16</v>
      </c>
      <c r="K11" s="116"/>
      <c r="L11" s="121"/>
    </row>
    <row r="12" spans="1:12" x14ac:dyDescent="0.25">
      <c r="A12" s="255"/>
      <c r="B12" s="314"/>
      <c r="C12" s="314"/>
      <c r="D12" s="116">
        <f t="shared" si="2"/>
        <v>6</v>
      </c>
      <c r="E12" s="133" t="s">
        <v>293</v>
      </c>
      <c r="F12" s="116">
        <f t="shared" si="1"/>
        <v>1</v>
      </c>
      <c r="G12" s="116">
        <v>1</v>
      </c>
      <c r="H12" s="116"/>
      <c r="I12" s="116">
        <v>1</v>
      </c>
      <c r="J12" s="117">
        <v>0.16</v>
      </c>
      <c r="K12" s="116"/>
      <c r="L12" s="121"/>
    </row>
    <row r="13" spans="1:12" x14ac:dyDescent="0.25">
      <c r="A13" s="255"/>
      <c r="B13" s="314"/>
      <c r="C13" s="314"/>
      <c r="D13" s="116">
        <f t="shared" si="2"/>
        <v>7</v>
      </c>
      <c r="E13" s="133" t="s">
        <v>294</v>
      </c>
      <c r="F13" s="116">
        <f t="shared" si="1"/>
        <v>1</v>
      </c>
      <c r="G13" s="116">
        <v>1</v>
      </c>
      <c r="H13" s="116"/>
      <c r="I13" s="116">
        <v>1</v>
      </c>
      <c r="J13" s="117">
        <v>0.16</v>
      </c>
      <c r="K13" s="116"/>
      <c r="L13" s="121"/>
    </row>
    <row r="14" spans="1:12" x14ac:dyDescent="0.25">
      <c r="A14" s="255"/>
      <c r="B14" s="314"/>
      <c r="C14" s="314"/>
      <c r="D14" s="116">
        <f t="shared" si="2"/>
        <v>8</v>
      </c>
      <c r="E14" s="133" t="s">
        <v>295</v>
      </c>
      <c r="F14" s="116">
        <f t="shared" si="1"/>
        <v>1</v>
      </c>
      <c r="G14" s="116">
        <v>1</v>
      </c>
      <c r="H14" s="116"/>
      <c r="I14" s="116">
        <v>1</v>
      </c>
      <c r="J14" s="117">
        <v>0.16</v>
      </c>
      <c r="K14" s="116"/>
      <c r="L14" s="121"/>
    </row>
    <row r="15" spans="1:12" x14ac:dyDescent="0.25">
      <c r="A15" s="255"/>
      <c r="B15" s="314"/>
      <c r="C15" s="314"/>
      <c r="D15" s="116">
        <f t="shared" si="2"/>
        <v>9</v>
      </c>
      <c r="E15" s="133" t="s">
        <v>296</v>
      </c>
      <c r="F15" s="116">
        <f t="shared" si="1"/>
        <v>1</v>
      </c>
      <c r="G15" s="116">
        <v>1</v>
      </c>
      <c r="H15" s="116"/>
      <c r="I15" s="116">
        <v>1</v>
      </c>
      <c r="J15" s="117">
        <v>0.16</v>
      </c>
      <c r="K15" s="116"/>
      <c r="L15" s="121"/>
    </row>
    <row r="16" spans="1:12" x14ac:dyDescent="0.25">
      <c r="A16" s="255"/>
      <c r="B16" s="314"/>
      <c r="C16" s="314"/>
      <c r="D16" s="116">
        <f t="shared" si="2"/>
        <v>10</v>
      </c>
      <c r="E16" s="133" t="s">
        <v>297</v>
      </c>
      <c r="F16" s="116">
        <f t="shared" si="1"/>
        <v>1</v>
      </c>
      <c r="G16" s="116">
        <v>1</v>
      </c>
      <c r="H16" s="116"/>
      <c r="I16" s="116">
        <v>1</v>
      </c>
      <c r="J16" s="117">
        <v>0.16</v>
      </c>
      <c r="K16" s="116"/>
      <c r="L16" s="121"/>
    </row>
    <row r="17" spans="1:12" x14ac:dyDescent="0.25">
      <c r="A17" s="255"/>
      <c r="B17" s="314"/>
      <c r="C17" s="314"/>
      <c r="D17" s="116">
        <f t="shared" si="2"/>
        <v>11</v>
      </c>
      <c r="E17" s="133" t="s">
        <v>298</v>
      </c>
      <c r="F17" s="116">
        <f t="shared" si="1"/>
        <v>1</v>
      </c>
      <c r="G17" s="116">
        <v>1</v>
      </c>
      <c r="H17" s="116"/>
      <c r="I17" s="116">
        <v>1</v>
      </c>
      <c r="J17" s="117">
        <v>0.16</v>
      </c>
      <c r="K17" s="116"/>
      <c r="L17" s="121"/>
    </row>
    <row r="18" spans="1:12" x14ac:dyDescent="0.25">
      <c r="A18" s="255"/>
      <c r="B18" s="314"/>
      <c r="C18" s="314"/>
      <c r="D18" s="116">
        <f t="shared" si="2"/>
        <v>12</v>
      </c>
      <c r="E18" s="133" t="s">
        <v>299</v>
      </c>
      <c r="F18" s="116">
        <f t="shared" si="1"/>
        <v>1</v>
      </c>
      <c r="G18" s="116">
        <v>1</v>
      </c>
      <c r="H18" s="116"/>
      <c r="I18" s="116">
        <v>1</v>
      </c>
      <c r="J18" s="117">
        <v>0.16</v>
      </c>
      <c r="K18" s="116"/>
      <c r="L18" s="121"/>
    </row>
    <row r="19" spans="1:12" x14ac:dyDescent="0.25">
      <c r="A19" s="255"/>
      <c r="B19" s="314"/>
      <c r="C19" s="314"/>
      <c r="D19" s="116">
        <f t="shared" si="2"/>
        <v>13</v>
      </c>
      <c r="E19" s="133" t="s">
        <v>300</v>
      </c>
      <c r="F19" s="116">
        <f t="shared" si="1"/>
        <v>1</v>
      </c>
      <c r="G19" s="116">
        <v>1</v>
      </c>
      <c r="H19" s="116"/>
      <c r="I19" s="116">
        <v>1</v>
      </c>
      <c r="J19" s="117">
        <v>0.16</v>
      </c>
      <c r="K19" s="116"/>
      <c r="L19" s="121"/>
    </row>
    <row r="20" spans="1:12" x14ac:dyDescent="0.25">
      <c r="A20" s="255"/>
      <c r="B20" s="315"/>
      <c r="C20" s="315"/>
      <c r="D20" s="116">
        <f t="shared" si="2"/>
        <v>14</v>
      </c>
      <c r="E20" s="133" t="s">
        <v>253</v>
      </c>
      <c r="F20" s="116">
        <f t="shared" si="1"/>
        <v>1</v>
      </c>
      <c r="G20" s="116">
        <v>1</v>
      </c>
      <c r="H20" s="116"/>
      <c r="I20" s="116">
        <v>1</v>
      </c>
      <c r="J20" s="117">
        <v>0.16</v>
      </c>
      <c r="K20" s="116"/>
      <c r="L20" s="121"/>
    </row>
    <row r="21" spans="1:12" x14ac:dyDescent="0.25">
      <c r="A21" s="255"/>
      <c r="B21" s="313">
        <v>2</v>
      </c>
      <c r="C21" s="313" t="s">
        <v>125</v>
      </c>
      <c r="D21" s="116">
        <f t="shared" si="2"/>
        <v>15</v>
      </c>
      <c r="E21" s="39" t="s">
        <v>254</v>
      </c>
      <c r="F21" s="116">
        <f t="shared" si="1"/>
        <v>1</v>
      </c>
      <c r="G21" s="116">
        <v>1</v>
      </c>
      <c r="H21" s="116"/>
      <c r="I21" s="116">
        <v>1</v>
      </c>
      <c r="J21" s="117">
        <v>0.16</v>
      </c>
      <c r="K21" s="116"/>
      <c r="L21" s="121"/>
    </row>
    <row r="22" spans="1:12" x14ac:dyDescent="0.25">
      <c r="A22" s="255"/>
      <c r="B22" s="314"/>
      <c r="C22" s="314"/>
      <c r="D22" s="116">
        <f t="shared" si="2"/>
        <v>16</v>
      </c>
      <c r="E22" s="39" t="s">
        <v>301</v>
      </c>
      <c r="F22" s="116">
        <f t="shared" si="1"/>
        <v>1</v>
      </c>
      <c r="G22" s="116">
        <v>1</v>
      </c>
      <c r="H22" s="116"/>
      <c r="I22" s="116">
        <v>1</v>
      </c>
      <c r="J22" s="117">
        <v>0.16</v>
      </c>
      <c r="K22" s="116"/>
      <c r="L22" s="121"/>
    </row>
    <row r="23" spans="1:12" x14ac:dyDescent="0.25">
      <c r="A23" s="255"/>
      <c r="B23" s="314"/>
      <c r="C23" s="314"/>
      <c r="D23" s="116">
        <f t="shared" si="2"/>
        <v>17</v>
      </c>
      <c r="E23" s="39" t="s">
        <v>302</v>
      </c>
      <c r="F23" s="116">
        <f t="shared" si="1"/>
        <v>1</v>
      </c>
      <c r="G23" s="116">
        <v>1</v>
      </c>
      <c r="H23" s="116"/>
      <c r="I23" s="116">
        <v>1</v>
      </c>
      <c r="J23" s="117">
        <v>0.16</v>
      </c>
      <c r="K23" s="116"/>
      <c r="L23" s="121"/>
    </row>
    <row r="24" spans="1:12" x14ac:dyDescent="0.25">
      <c r="A24" s="255"/>
      <c r="B24" s="315"/>
      <c r="C24" s="315"/>
      <c r="D24" s="116">
        <f t="shared" si="2"/>
        <v>18</v>
      </c>
      <c r="E24" s="39" t="s">
        <v>303</v>
      </c>
      <c r="F24" s="116">
        <f t="shared" si="1"/>
        <v>1</v>
      </c>
      <c r="G24" s="116">
        <v>1</v>
      </c>
      <c r="H24" s="116"/>
      <c r="I24" s="116">
        <v>1</v>
      </c>
      <c r="J24" s="117">
        <v>0.16</v>
      </c>
      <c r="K24" s="116"/>
      <c r="L24" s="121"/>
    </row>
    <row r="25" spans="1:12" x14ac:dyDescent="0.25">
      <c r="A25" s="255"/>
      <c r="B25" s="313">
        <v>3</v>
      </c>
      <c r="C25" s="313" t="s">
        <v>307</v>
      </c>
      <c r="D25" s="116">
        <f t="shared" si="2"/>
        <v>19</v>
      </c>
      <c r="E25" s="39" t="s">
        <v>255</v>
      </c>
      <c r="F25" s="116">
        <f t="shared" si="1"/>
        <v>1</v>
      </c>
      <c r="G25" s="116">
        <v>1</v>
      </c>
      <c r="H25" s="116"/>
      <c r="I25" s="116">
        <v>1</v>
      </c>
      <c r="J25" s="117">
        <v>0.16</v>
      </c>
      <c r="K25" s="116"/>
      <c r="L25" s="121"/>
    </row>
    <row r="26" spans="1:12" x14ac:dyDescent="0.25">
      <c r="A26" s="255"/>
      <c r="B26" s="314"/>
      <c r="C26" s="314"/>
      <c r="D26" s="116">
        <f t="shared" si="2"/>
        <v>20</v>
      </c>
      <c r="E26" s="39" t="s">
        <v>256</v>
      </c>
      <c r="F26" s="116">
        <f t="shared" si="1"/>
        <v>1</v>
      </c>
      <c r="G26" s="116">
        <v>1</v>
      </c>
      <c r="H26" s="116"/>
      <c r="I26" s="116">
        <v>1</v>
      </c>
      <c r="J26" s="117">
        <v>0.16</v>
      </c>
      <c r="K26" s="116"/>
      <c r="L26" s="121"/>
    </row>
    <row r="27" spans="1:12" x14ac:dyDescent="0.25">
      <c r="A27" s="255"/>
      <c r="B27" s="314"/>
      <c r="C27" s="314"/>
      <c r="D27" s="116">
        <f t="shared" si="2"/>
        <v>21</v>
      </c>
      <c r="E27" s="39" t="s">
        <v>257</v>
      </c>
      <c r="F27" s="116">
        <f t="shared" si="1"/>
        <v>1</v>
      </c>
      <c r="G27" s="116">
        <v>1</v>
      </c>
      <c r="H27" s="116"/>
      <c r="I27" s="116">
        <v>1</v>
      </c>
      <c r="J27" s="117">
        <v>0.16</v>
      </c>
      <c r="K27" s="116"/>
      <c r="L27" s="121"/>
    </row>
    <row r="28" spans="1:12" x14ac:dyDescent="0.25">
      <c r="A28" s="255"/>
      <c r="B28" s="315"/>
      <c r="C28" s="315"/>
      <c r="D28" s="116">
        <f t="shared" si="2"/>
        <v>22</v>
      </c>
      <c r="E28" s="39" t="s">
        <v>258</v>
      </c>
      <c r="F28" s="116">
        <f t="shared" si="1"/>
        <v>1</v>
      </c>
      <c r="G28" s="116">
        <v>1</v>
      </c>
      <c r="H28" s="116"/>
      <c r="I28" s="116">
        <v>1</v>
      </c>
      <c r="J28" s="117">
        <v>0.16</v>
      </c>
      <c r="K28" s="116"/>
      <c r="L28" s="121"/>
    </row>
    <row r="29" spans="1:12" x14ac:dyDescent="0.25">
      <c r="A29" s="255"/>
      <c r="B29" s="313">
        <v>4</v>
      </c>
      <c r="C29" s="313" t="s">
        <v>126</v>
      </c>
      <c r="D29" s="116">
        <f t="shared" si="2"/>
        <v>23</v>
      </c>
      <c r="E29" s="39" t="s">
        <v>259</v>
      </c>
      <c r="F29" s="116">
        <f t="shared" si="1"/>
        <v>1</v>
      </c>
      <c r="G29" s="116">
        <v>1</v>
      </c>
      <c r="H29" s="116"/>
      <c r="I29" s="116">
        <v>1</v>
      </c>
      <c r="J29" s="117">
        <v>0.16</v>
      </c>
      <c r="K29" s="116"/>
      <c r="L29" s="121"/>
    </row>
    <row r="30" spans="1:12" x14ac:dyDescent="0.25">
      <c r="A30" s="255"/>
      <c r="B30" s="314"/>
      <c r="C30" s="314"/>
      <c r="D30" s="116">
        <f t="shared" si="2"/>
        <v>24</v>
      </c>
      <c r="E30" s="39" t="s">
        <v>304</v>
      </c>
      <c r="F30" s="116">
        <f t="shared" si="1"/>
        <v>1</v>
      </c>
      <c r="G30" s="116">
        <v>1</v>
      </c>
      <c r="H30" s="116"/>
      <c r="I30" s="116">
        <v>1</v>
      </c>
      <c r="J30" s="117">
        <v>0.16</v>
      </c>
      <c r="K30" s="116"/>
      <c r="L30" s="121"/>
    </row>
    <row r="31" spans="1:12" x14ac:dyDescent="0.25">
      <c r="A31" s="255"/>
      <c r="B31" s="314"/>
      <c r="C31" s="314"/>
      <c r="D31" s="116">
        <f t="shared" si="2"/>
        <v>25</v>
      </c>
      <c r="E31" s="39" t="s">
        <v>305</v>
      </c>
      <c r="F31" s="116">
        <f t="shared" si="1"/>
        <v>1</v>
      </c>
      <c r="G31" s="116">
        <v>1</v>
      </c>
      <c r="H31" s="116"/>
      <c r="I31" s="116">
        <v>1</v>
      </c>
      <c r="J31" s="117">
        <v>0.16</v>
      </c>
      <c r="K31" s="116"/>
      <c r="L31" s="121"/>
    </row>
    <row r="32" spans="1:12" x14ac:dyDescent="0.25">
      <c r="A32" s="255"/>
      <c r="B32" s="315"/>
      <c r="C32" s="315"/>
      <c r="D32" s="116">
        <f t="shared" si="2"/>
        <v>26</v>
      </c>
      <c r="E32" s="39" t="s">
        <v>260</v>
      </c>
      <c r="F32" s="116">
        <f t="shared" si="1"/>
        <v>1</v>
      </c>
      <c r="G32" s="116">
        <v>1</v>
      </c>
      <c r="H32" s="116"/>
      <c r="I32" s="116">
        <v>1</v>
      </c>
      <c r="J32" s="117">
        <v>0.16</v>
      </c>
      <c r="K32" s="116"/>
      <c r="L32" s="121"/>
    </row>
    <row r="33" spans="1:12" x14ac:dyDescent="0.25">
      <c r="A33" s="255"/>
      <c r="B33" s="313">
        <v>5</v>
      </c>
      <c r="C33" s="313" t="s">
        <v>127</v>
      </c>
      <c r="D33" s="116">
        <f t="shared" si="2"/>
        <v>27</v>
      </c>
      <c r="E33" s="39" t="s">
        <v>261</v>
      </c>
      <c r="F33" s="116">
        <f t="shared" si="1"/>
        <v>1</v>
      </c>
      <c r="G33" s="116">
        <v>1</v>
      </c>
      <c r="H33" s="116"/>
      <c r="I33" s="116">
        <v>1</v>
      </c>
      <c r="J33" s="117">
        <v>0.16</v>
      </c>
      <c r="K33" s="116"/>
      <c r="L33" s="121"/>
    </row>
    <row r="34" spans="1:12" x14ac:dyDescent="0.25">
      <c r="A34" s="255"/>
      <c r="B34" s="314"/>
      <c r="C34" s="314"/>
      <c r="D34" s="116">
        <f t="shared" si="2"/>
        <v>28</v>
      </c>
      <c r="E34" s="39" t="s">
        <v>262</v>
      </c>
      <c r="F34" s="116">
        <f t="shared" si="1"/>
        <v>1</v>
      </c>
      <c r="G34" s="116"/>
      <c r="H34" s="116">
        <v>1</v>
      </c>
      <c r="I34" s="116"/>
      <c r="J34" s="117"/>
      <c r="K34" s="116">
        <v>1</v>
      </c>
      <c r="L34" s="117">
        <v>1.5</v>
      </c>
    </row>
    <row r="35" spans="1:12" x14ac:dyDescent="0.25">
      <c r="A35" s="255"/>
      <c r="B35" s="314"/>
      <c r="C35" s="314"/>
      <c r="D35" s="116">
        <f t="shared" si="2"/>
        <v>29</v>
      </c>
      <c r="E35" s="39" t="s">
        <v>263</v>
      </c>
      <c r="F35" s="116">
        <f t="shared" si="1"/>
        <v>1</v>
      </c>
      <c r="G35" s="116">
        <v>1</v>
      </c>
      <c r="H35" s="116"/>
      <c r="I35" s="116">
        <v>1</v>
      </c>
      <c r="J35" s="117">
        <v>0.14000000000000001</v>
      </c>
      <c r="K35" s="116"/>
      <c r="L35" s="121"/>
    </row>
    <row r="36" spans="1:12" x14ac:dyDescent="0.25">
      <c r="A36" s="255"/>
      <c r="B36" s="315"/>
      <c r="C36" s="315"/>
      <c r="D36" s="116">
        <f t="shared" si="2"/>
        <v>30</v>
      </c>
      <c r="E36" s="39" t="s">
        <v>264</v>
      </c>
      <c r="F36" s="116">
        <f t="shared" si="1"/>
        <v>1</v>
      </c>
      <c r="G36" s="116">
        <v>1</v>
      </c>
      <c r="H36" s="116"/>
      <c r="I36" s="116">
        <v>1</v>
      </c>
      <c r="J36" s="117">
        <v>0.14000000000000001</v>
      </c>
      <c r="K36" s="116"/>
      <c r="L36" s="121"/>
    </row>
    <row r="37" spans="1:12" x14ac:dyDescent="0.25">
      <c r="A37" s="255"/>
      <c r="B37" s="313">
        <v>6</v>
      </c>
      <c r="C37" s="313" t="s">
        <v>128</v>
      </c>
      <c r="D37" s="116">
        <f t="shared" si="2"/>
        <v>31</v>
      </c>
      <c r="E37" s="39" t="s">
        <v>265</v>
      </c>
      <c r="F37" s="116">
        <f t="shared" si="1"/>
        <v>1</v>
      </c>
      <c r="G37" s="116">
        <v>1</v>
      </c>
      <c r="H37" s="116"/>
      <c r="I37" s="116">
        <v>1</v>
      </c>
      <c r="J37" s="117">
        <v>0.14000000000000001</v>
      </c>
      <c r="K37" s="116"/>
      <c r="L37" s="121"/>
    </row>
    <row r="38" spans="1:12" x14ac:dyDescent="0.25">
      <c r="A38" s="255"/>
      <c r="B38" s="314"/>
      <c r="C38" s="314"/>
      <c r="D38" s="116">
        <f t="shared" si="2"/>
        <v>32</v>
      </c>
      <c r="E38" s="39" t="s">
        <v>306</v>
      </c>
      <c r="F38" s="116">
        <f t="shared" si="1"/>
        <v>1</v>
      </c>
      <c r="G38" s="116">
        <v>1</v>
      </c>
      <c r="H38" s="116"/>
      <c r="I38" s="116">
        <v>1</v>
      </c>
      <c r="J38" s="117">
        <v>0.14000000000000001</v>
      </c>
      <c r="K38" s="116"/>
      <c r="L38" s="121"/>
    </row>
    <row r="39" spans="1:12" x14ac:dyDescent="0.25">
      <c r="A39" s="255"/>
      <c r="B39" s="315"/>
      <c r="C39" s="315"/>
      <c r="D39" s="116">
        <f t="shared" si="2"/>
        <v>33</v>
      </c>
      <c r="E39" s="39" t="s">
        <v>266</v>
      </c>
      <c r="F39" s="116">
        <f t="shared" si="1"/>
        <v>1</v>
      </c>
      <c r="G39" s="116">
        <v>1</v>
      </c>
      <c r="H39" s="116"/>
      <c r="I39" s="116">
        <v>1</v>
      </c>
      <c r="J39" s="117">
        <v>0.14000000000000001</v>
      </c>
      <c r="K39" s="116"/>
      <c r="L39" s="121"/>
    </row>
    <row r="40" spans="1:12" x14ac:dyDescent="0.25">
      <c r="A40" s="255"/>
      <c r="B40" s="313">
        <v>7</v>
      </c>
      <c r="C40" s="313" t="s">
        <v>129</v>
      </c>
      <c r="D40" s="116">
        <f t="shared" si="2"/>
        <v>34</v>
      </c>
      <c r="E40" s="39" t="s">
        <v>267</v>
      </c>
      <c r="F40" s="116">
        <f t="shared" si="1"/>
        <v>1</v>
      </c>
      <c r="G40" s="116">
        <v>1</v>
      </c>
      <c r="H40" s="116"/>
      <c r="I40" s="116">
        <v>1</v>
      </c>
      <c r="J40" s="117">
        <v>0.14000000000000001</v>
      </c>
      <c r="K40" s="116"/>
      <c r="L40" s="121"/>
    </row>
    <row r="41" spans="1:12" x14ac:dyDescent="0.25">
      <c r="A41" s="255"/>
      <c r="B41" s="315"/>
      <c r="C41" s="315"/>
      <c r="D41" s="116">
        <f t="shared" si="2"/>
        <v>35</v>
      </c>
      <c r="E41" s="39" t="s">
        <v>268</v>
      </c>
      <c r="F41" s="116">
        <f t="shared" si="1"/>
        <v>1</v>
      </c>
      <c r="G41" s="116">
        <v>1</v>
      </c>
      <c r="H41" s="116"/>
      <c r="I41" s="116">
        <v>1</v>
      </c>
      <c r="J41" s="117">
        <v>0.14000000000000001</v>
      </c>
      <c r="K41" s="116"/>
      <c r="L41" s="121"/>
    </row>
    <row r="42" spans="1:12" s="106" customFormat="1" x14ac:dyDescent="0.25">
      <c r="A42" s="124" t="s">
        <v>118</v>
      </c>
      <c r="B42" s="58">
        <v>7</v>
      </c>
      <c r="C42" s="58" t="s">
        <v>119</v>
      </c>
      <c r="D42" s="112">
        <v>35</v>
      </c>
      <c r="E42" s="58" t="s">
        <v>151</v>
      </c>
      <c r="F42" s="112">
        <f>SUM(F7:F41)</f>
        <v>35</v>
      </c>
      <c r="G42" s="112">
        <f>SUM(G7:G41)</f>
        <v>34</v>
      </c>
      <c r="H42" s="112">
        <f t="shared" ref="H42:L42" si="3">SUM(H7:H41)</f>
        <v>1</v>
      </c>
      <c r="I42" s="112">
        <f t="shared" si="3"/>
        <v>34</v>
      </c>
      <c r="J42" s="112">
        <f t="shared" si="3"/>
        <v>5.2999999999999989</v>
      </c>
      <c r="K42" s="112">
        <f t="shared" si="3"/>
        <v>1</v>
      </c>
      <c r="L42" s="112">
        <f t="shared" si="3"/>
        <v>1.5</v>
      </c>
    </row>
  </sheetData>
  <mergeCells count="28">
    <mergeCell ref="A7:A41"/>
    <mergeCell ref="B7:B20"/>
    <mergeCell ref="C7:C20"/>
    <mergeCell ref="B21:B24"/>
    <mergeCell ref="C21:C24"/>
    <mergeCell ref="B25:B28"/>
    <mergeCell ref="C25:C28"/>
    <mergeCell ref="B29:B32"/>
    <mergeCell ref="C29:C32"/>
    <mergeCell ref="B33:B36"/>
    <mergeCell ref="C33:C36"/>
    <mergeCell ref="B37:B39"/>
    <mergeCell ref="C37:C39"/>
    <mergeCell ref="B40:B41"/>
    <mergeCell ref="C40:C41"/>
    <mergeCell ref="G4:H4"/>
    <mergeCell ref="I4:J4"/>
    <mergeCell ref="K4:L4"/>
    <mergeCell ref="A3:A5"/>
    <mergeCell ref="B3:C3"/>
    <mergeCell ref="D3:E3"/>
    <mergeCell ref="F3:H3"/>
    <mergeCell ref="I3:L3"/>
    <mergeCell ref="B4:B5"/>
    <mergeCell ref="C4:C5"/>
    <mergeCell ref="D4:D5"/>
    <mergeCell ref="E4:E5"/>
    <mergeCell ref="F4:F5"/>
  </mergeCells>
  <conditionalFormatting sqref="A7:L42">
    <cfRule type="cellIs" dxfId="6" priority="4" stopIfTrue="1" operator="equal">
      <formula>0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2:N119"/>
  <sheetViews>
    <sheetView view="pageBreakPreview" topLeftCell="A105" zoomScale="70" zoomScaleSheetLayoutView="70" workbookViewId="0">
      <selection activeCell="B44" sqref="B44:H46"/>
    </sheetView>
  </sheetViews>
  <sheetFormatPr defaultRowHeight="20.25" x14ac:dyDescent="0.25"/>
  <cols>
    <col min="1" max="1" width="19.140625" style="158" customWidth="1"/>
    <col min="2" max="2" width="6.28515625" style="158" customWidth="1"/>
    <col min="3" max="3" width="25.28515625" style="107" customWidth="1"/>
    <col min="4" max="4" width="7.7109375" style="107" customWidth="1"/>
    <col min="5" max="5" width="37.140625" style="107" customWidth="1"/>
    <col min="6" max="6" width="9.140625" style="107" customWidth="1"/>
    <col min="7" max="8" width="20.85546875" style="107" customWidth="1"/>
    <col min="9" max="9" width="13.42578125" style="107" customWidth="1"/>
    <col min="10" max="10" width="13.28515625" style="159" customWidth="1"/>
    <col min="11" max="11" width="13.42578125" style="107" customWidth="1"/>
    <col min="12" max="12" width="13.28515625" style="159" customWidth="1"/>
    <col min="13" max="13" width="0" style="107" hidden="1" customWidth="1"/>
    <col min="14" max="16384" width="9.140625" style="107"/>
  </cols>
  <sheetData>
    <row r="2" spans="1:12" ht="11.25" customHeight="1" x14ac:dyDescent="0.25">
      <c r="A2" s="109"/>
      <c r="B2" s="109"/>
      <c r="C2" s="110"/>
      <c r="D2" s="110"/>
      <c r="E2" s="110"/>
      <c r="F2" s="110"/>
      <c r="G2" s="110"/>
      <c r="H2" s="110"/>
      <c r="I2" s="110"/>
      <c r="J2" s="111"/>
      <c r="K2" s="110"/>
      <c r="L2" s="110"/>
    </row>
    <row r="3" spans="1:12" ht="22.5" customHeight="1" x14ac:dyDescent="0.25">
      <c r="A3" s="256" t="s">
        <v>43</v>
      </c>
      <c r="B3" s="255" t="s">
        <v>86</v>
      </c>
      <c r="C3" s="255"/>
      <c r="D3" s="255" t="s">
        <v>87</v>
      </c>
      <c r="E3" s="255"/>
      <c r="F3" s="255" t="s">
        <v>110</v>
      </c>
      <c r="G3" s="255"/>
      <c r="H3" s="255"/>
      <c r="I3" s="255" t="s">
        <v>88</v>
      </c>
      <c r="J3" s="255"/>
      <c r="K3" s="255"/>
      <c r="L3" s="255"/>
    </row>
    <row r="4" spans="1:12" s="106" customFormat="1" ht="42.75" customHeight="1" x14ac:dyDescent="0.25">
      <c r="A4" s="256"/>
      <c r="B4" s="256" t="s">
        <v>89</v>
      </c>
      <c r="C4" s="255" t="s">
        <v>90</v>
      </c>
      <c r="D4" s="256" t="s">
        <v>89</v>
      </c>
      <c r="E4" s="255" t="s">
        <v>91</v>
      </c>
      <c r="F4" s="255" t="s">
        <v>92</v>
      </c>
      <c r="G4" s="255" t="s">
        <v>88</v>
      </c>
      <c r="H4" s="255"/>
      <c r="I4" s="255" t="s">
        <v>93</v>
      </c>
      <c r="J4" s="255"/>
      <c r="K4" s="255" t="s">
        <v>94</v>
      </c>
      <c r="L4" s="255"/>
    </row>
    <row r="5" spans="1:12" s="106" customFormat="1" ht="107.25" customHeight="1" x14ac:dyDescent="0.25">
      <c r="A5" s="256"/>
      <c r="B5" s="256"/>
      <c r="C5" s="255"/>
      <c r="D5" s="256"/>
      <c r="E5" s="255"/>
      <c r="F5" s="255"/>
      <c r="G5" s="112" t="s">
        <v>130</v>
      </c>
      <c r="H5" s="112" t="s">
        <v>95</v>
      </c>
      <c r="I5" s="112" t="s">
        <v>96</v>
      </c>
      <c r="J5" s="113" t="s">
        <v>97</v>
      </c>
      <c r="K5" s="112" t="s">
        <v>96</v>
      </c>
      <c r="L5" s="113" t="s">
        <v>97</v>
      </c>
    </row>
    <row r="6" spans="1:12" ht="26.25" customHeight="1" x14ac:dyDescent="0.25">
      <c r="A6" s="114">
        <v>1</v>
      </c>
      <c r="B6" s="114">
        <f t="shared" ref="B6:L6" si="0">+A6+1</f>
        <v>2</v>
      </c>
      <c r="C6" s="115">
        <f t="shared" si="0"/>
        <v>3</v>
      </c>
      <c r="D6" s="115">
        <f t="shared" si="0"/>
        <v>4</v>
      </c>
      <c r="E6" s="115">
        <f t="shared" si="0"/>
        <v>5</v>
      </c>
      <c r="F6" s="115">
        <f>+E6+1</f>
        <v>6</v>
      </c>
      <c r="G6" s="115">
        <f t="shared" si="0"/>
        <v>7</v>
      </c>
      <c r="H6" s="115">
        <f t="shared" si="0"/>
        <v>8</v>
      </c>
      <c r="I6" s="115">
        <f t="shared" si="0"/>
        <v>9</v>
      </c>
      <c r="J6" s="114">
        <f t="shared" si="0"/>
        <v>10</v>
      </c>
      <c r="K6" s="115">
        <f t="shared" si="0"/>
        <v>11</v>
      </c>
      <c r="L6" s="114">
        <f t="shared" si="0"/>
        <v>12</v>
      </c>
    </row>
    <row r="7" spans="1:12" ht="30" customHeight="1" x14ac:dyDescent="0.25">
      <c r="A7" s="255" t="s">
        <v>57</v>
      </c>
      <c r="B7" s="134">
        <v>1</v>
      </c>
      <c r="C7" s="135" t="s">
        <v>133</v>
      </c>
      <c r="D7" s="136">
        <v>1</v>
      </c>
      <c r="E7" s="134" t="s">
        <v>534</v>
      </c>
      <c r="F7" s="116">
        <v>1</v>
      </c>
      <c r="G7" s="116">
        <v>1</v>
      </c>
      <c r="H7" s="116"/>
      <c r="I7" s="116">
        <v>1</v>
      </c>
      <c r="J7" s="117">
        <v>0.66</v>
      </c>
      <c r="K7" s="116"/>
      <c r="L7" s="117"/>
    </row>
    <row r="8" spans="1:12" ht="30" customHeight="1" x14ac:dyDescent="0.25">
      <c r="A8" s="255"/>
      <c r="B8" s="134">
        <v>2</v>
      </c>
      <c r="C8" s="134" t="s">
        <v>134</v>
      </c>
      <c r="D8" s="136">
        <f>1+D7</f>
        <v>2</v>
      </c>
      <c r="E8" s="39" t="s">
        <v>340</v>
      </c>
      <c r="F8" s="116">
        <v>1</v>
      </c>
      <c r="G8" s="116">
        <v>1</v>
      </c>
      <c r="H8" s="116"/>
      <c r="I8" s="116">
        <v>1</v>
      </c>
      <c r="J8" s="117">
        <v>0.56999999999999995</v>
      </c>
      <c r="K8" s="116"/>
      <c r="L8" s="117"/>
    </row>
    <row r="9" spans="1:12" ht="30" customHeight="1" x14ac:dyDescent="0.25">
      <c r="A9" s="255"/>
      <c r="B9" s="134">
        <v>3</v>
      </c>
      <c r="C9" s="134" t="s">
        <v>135</v>
      </c>
      <c r="D9" s="136">
        <f t="shared" ref="D9:D15" si="1">1+D8</f>
        <v>3</v>
      </c>
      <c r="E9" s="39" t="s">
        <v>341</v>
      </c>
      <c r="F9" s="116">
        <v>1</v>
      </c>
      <c r="G9" s="116">
        <v>1</v>
      </c>
      <c r="H9" s="116"/>
      <c r="I9" s="116">
        <v>1</v>
      </c>
      <c r="J9" s="117">
        <v>0.18</v>
      </c>
      <c r="K9" s="116"/>
      <c r="L9" s="121"/>
    </row>
    <row r="10" spans="1:12" ht="30" customHeight="1" x14ac:dyDescent="0.25">
      <c r="A10" s="255"/>
      <c r="B10" s="134">
        <v>4</v>
      </c>
      <c r="C10" s="134" t="s">
        <v>136</v>
      </c>
      <c r="D10" s="136">
        <f t="shared" si="1"/>
        <v>4</v>
      </c>
      <c r="E10" s="39" t="s">
        <v>342</v>
      </c>
      <c r="F10" s="116">
        <v>1</v>
      </c>
      <c r="G10" s="116">
        <v>1</v>
      </c>
      <c r="H10" s="116"/>
      <c r="I10" s="116">
        <v>1</v>
      </c>
      <c r="J10" s="117">
        <v>0.15</v>
      </c>
      <c r="K10" s="116"/>
      <c r="L10" s="121"/>
    </row>
    <row r="11" spans="1:12" ht="30" customHeight="1" x14ac:dyDescent="0.25">
      <c r="A11" s="255"/>
      <c r="B11" s="134">
        <v>5</v>
      </c>
      <c r="C11" s="134" t="s">
        <v>137</v>
      </c>
      <c r="D11" s="136">
        <f t="shared" si="1"/>
        <v>5</v>
      </c>
      <c r="E11" s="39" t="s">
        <v>343</v>
      </c>
      <c r="F11" s="116">
        <v>1</v>
      </c>
      <c r="G11" s="116">
        <v>1</v>
      </c>
      <c r="H11" s="116"/>
      <c r="I11" s="116">
        <v>1</v>
      </c>
      <c r="J11" s="117">
        <v>0.54</v>
      </c>
      <c r="K11" s="116"/>
      <c r="L11" s="121"/>
    </row>
    <row r="12" spans="1:12" ht="30" customHeight="1" x14ac:dyDescent="0.25">
      <c r="A12" s="255"/>
      <c r="B12" s="134">
        <v>6</v>
      </c>
      <c r="C12" s="134" t="s">
        <v>559</v>
      </c>
      <c r="D12" s="136">
        <f t="shared" si="1"/>
        <v>6</v>
      </c>
      <c r="E12" s="39" t="s">
        <v>344</v>
      </c>
      <c r="F12" s="116">
        <v>1</v>
      </c>
      <c r="G12" s="116"/>
      <c r="H12" s="116">
        <v>1</v>
      </c>
      <c r="I12" s="116"/>
      <c r="J12" s="117"/>
      <c r="K12" s="116">
        <v>1</v>
      </c>
      <c r="L12" s="121">
        <v>15</v>
      </c>
    </row>
    <row r="13" spans="1:12" ht="30" customHeight="1" x14ac:dyDescent="0.25">
      <c r="A13" s="255"/>
      <c r="B13" s="134">
        <v>7</v>
      </c>
      <c r="C13" s="137" t="s">
        <v>139</v>
      </c>
      <c r="D13" s="136">
        <f t="shared" si="1"/>
        <v>7</v>
      </c>
      <c r="E13" s="39" t="s">
        <v>345</v>
      </c>
      <c r="F13" s="116">
        <v>1</v>
      </c>
      <c r="G13" s="116">
        <v>1</v>
      </c>
      <c r="H13" s="116"/>
      <c r="I13" s="116">
        <v>1</v>
      </c>
      <c r="J13" s="117">
        <v>0.17</v>
      </c>
      <c r="K13" s="116"/>
      <c r="L13" s="121"/>
    </row>
    <row r="14" spans="1:12" ht="30" customHeight="1" x14ac:dyDescent="0.25">
      <c r="A14" s="255"/>
      <c r="B14" s="134">
        <v>8</v>
      </c>
      <c r="C14" s="137" t="s">
        <v>140</v>
      </c>
      <c r="D14" s="136">
        <f t="shared" si="1"/>
        <v>8</v>
      </c>
      <c r="E14" s="39" t="s">
        <v>346</v>
      </c>
      <c r="F14" s="116">
        <v>1</v>
      </c>
      <c r="G14" s="116">
        <v>1</v>
      </c>
      <c r="H14" s="116"/>
      <c r="I14" s="116">
        <v>1</v>
      </c>
      <c r="J14" s="117">
        <v>0.19</v>
      </c>
      <c r="K14" s="116"/>
      <c r="L14" s="121"/>
    </row>
    <row r="15" spans="1:12" ht="30" customHeight="1" x14ac:dyDescent="0.25">
      <c r="A15" s="255"/>
      <c r="B15" s="134">
        <v>9</v>
      </c>
      <c r="C15" s="39" t="s">
        <v>347</v>
      </c>
      <c r="D15" s="136">
        <f t="shared" si="1"/>
        <v>9</v>
      </c>
      <c r="E15" s="39" t="s">
        <v>348</v>
      </c>
      <c r="F15" s="116">
        <v>1</v>
      </c>
      <c r="G15" s="116"/>
      <c r="H15" s="116">
        <v>1</v>
      </c>
      <c r="I15" s="116"/>
      <c r="J15" s="117"/>
      <c r="K15" s="116">
        <v>1</v>
      </c>
      <c r="L15" s="121">
        <v>11</v>
      </c>
    </row>
    <row r="16" spans="1:12" s="106" customFormat="1" ht="30" customHeight="1" x14ac:dyDescent="0.25">
      <c r="A16" s="124" t="s">
        <v>118</v>
      </c>
      <c r="B16" s="58">
        <v>9</v>
      </c>
      <c r="C16" s="58" t="s">
        <v>119</v>
      </c>
      <c r="D16" s="112">
        <v>9</v>
      </c>
      <c r="E16" s="58" t="s">
        <v>151</v>
      </c>
      <c r="F16" s="112">
        <f>SUM(F7:F15)</f>
        <v>9</v>
      </c>
      <c r="G16" s="112">
        <f t="shared" ref="G16:L16" si="2">SUM(G7:G15)</f>
        <v>7</v>
      </c>
      <c r="H16" s="112">
        <f t="shared" si="2"/>
        <v>2</v>
      </c>
      <c r="I16" s="112">
        <f t="shared" si="2"/>
        <v>7</v>
      </c>
      <c r="J16" s="112">
        <f t="shared" si="2"/>
        <v>2.4599999999999995</v>
      </c>
      <c r="K16" s="112">
        <f t="shared" si="2"/>
        <v>2</v>
      </c>
      <c r="L16" s="112">
        <f t="shared" si="2"/>
        <v>26</v>
      </c>
    </row>
    <row r="17" spans="1:12" ht="30" customHeight="1" x14ac:dyDescent="0.25">
      <c r="A17" s="324" t="s">
        <v>58</v>
      </c>
      <c r="B17" s="323">
        <v>1</v>
      </c>
      <c r="C17" s="316" t="s">
        <v>558</v>
      </c>
      <c r="D17" s="116">
        <v>1</v>
      </c>
      <c r="E17" s="39" t="s">
        <v>394</v>
      </c>
      <c r="F17" s="138">
        <f t="shared" ref="F17:F58" si="3">+G17+H17</f>
        <v>1</v>
      </c>
      <c r="G17" s="138">
        <v>1</v>
      </c>
      <c r="H17" s="116"/>
      <c r="I17" s="138">
        <v>1</v>
      </c>
      <c r="J17" s="139">
        <v>9.0322580645161299E-2</v>
      </c>
      <c r="K17" s="116"/>
      <c r="L17" s="121"/>
    </row>
    <row r="18" spans="1:12" ht="30" customHeight="1" x14ac:dyDescent="0.25">
      <c r="A18" s="325"/>
      <c r="B18" s="323"/>
      <c r="C18" s="316"/>
      <c r="D18" s="116">
        <f>1+D17</f>
        <v>2</v>
      </c>
      <c r="E18" s="39" t="s">
        <v>395</v>
      </c>
      <c r="F18" s="138">
        <f t="shared" si="3"/>
        <v>1</v>
      </c>
      <c r="G18" s="138">
        <v>1</v>
      </c>
      <c r="H18" s="116"/>
      <c r="I18" s="138">
        <v>1</v>
      </c>
      <c r="J18" s="139">
        <v>9.0322580645161299E-2</v>
      </c>
      <c r="K18" s="116"/>
      <c r="L18" s="121"/>
    </row>
    <row r="19" spans="1:12" ht="30" customHeight="1" x14ac:dyDescent="0.25">
      <c r="A19" s="325"/>
      <c r="B19" s="323"/>
      <c r="C19" s="316"/>
      <c r="D19" s="116">
        <f t="shared" ref="D19:D82" si="4">1+D18</f>
        <v>3</v>
      </c>
      <c r="E19" s="39" t="s">
        <v>396</v>
      </c>
      <c r="F19" s="138">
        <f t="shared" si="3"/>
        <v>1</v>
      </c>
      <c r="G19" s="138">
        <v>1</v>
      </c>
      <c r="H19" s="116"/>
      <c r="I19" s="138">
        <v>1</v>
      </c>
      <c r="J19" s="139">
        <v>9.0322580645161299E-2</v>
      </c>
      <c r="K19" s="116"/>
      <c r="L19" s="121"/>
    </row>
    <row r="20" spans="1:12" ht="30" customHeight="1" x14ac:dyDescent="0.25">
      <c r="A20" s="325"/>
      <c r="B20" s="323">
        <v>2</v>
      </c>
      <c r="C20" s="316" t="s">
        <v>560</v>
      </c>
      <c r="D20" s="116">
        <f t="shared" si="4"/>
        <v>4</v>
      </c>
      <c r="E20" s="39" t="s">
        <v>397</v>
      </c>
      <c r="F20" s="138">
        <f t="shared" si="3"/>
        <v>1</v>
      </c>
      <c r="G20" s="138">
        <v>1</v>
      </c>
      <c r="H20" s="116"/>
      <c r="I20" s="138">
        <v>1</v>
      </c>
      <c r="J20" s="139">
        <v>9.0322580645161299E-2</v>
      </c>
      <c r="K20" s="116"/>
      <c r="L20" s="121"/>
    </row>
    <row r="21" spans="1:12" ht="30" customHeight="1" x14ac:dyDescent="0.25">
      <c r="A21" s="325"/>
      <c r="B21" s="323"/>
      <c r="C21" s="316"/>
      <c r="D21" s="116">
        <f t="shared" si="4"/>
        <v>5</v>
      </c>
      <c r="E21" s="39" t="s">
        <v>398</v>
      </c>
      <c r="F21" s="138">
        <f t="shared" si="3"/>
        <v>1</v>
      </c>
      <c r="G21" s="138">
        <v>1</v>
      </c>
      <c r="H21" s="116"/>
      <c r="I21" s="138">
        <v>1</v>
      </c>
      <c r="J21" s="139">
        <v>9.0322580645161299E-2</v>
      </c>
      <c r="K21" s="116"/>
      <c r="L21" s="121"/>
    </row>
    <row r="22" spans="1:12" ht="30" customHeight="1" x14ac:dyDescent="0.25">
      <c r="A22" s="325"/>
      <c r="B22" s="323">
        <v>3</v>
      </c>
      <c r="C22" s="316" t="s">
        <v>391</v>
      </c>
      <c r="D22" s="116">
        <f t="shared" si="4"/>
        <v>6</v>
      </c>
      <c r="E22" s="39" t="s">
        <v>399</v>
      </c>
      <c r="F22" s="138">
        <f t="shared" si="3"/>
        <v>1</v>
      </c>
      <c r="G22" s="138">
        <v>1</v>
      </c>
      <c r="H22" s="116"/>
      <c r="I22" s="138">
        <v>1</v>
      </c>
      <c r="J22" s="139">
        <v>9.0322580645161299E-2</v>
      </c>
      <c r="K22" s="116"/>
      <c r="L22" s="121"/>
    </row>
    <row r="23" spans="1:12" ht="30" customHeight="1" x14ac:dyDescent="0.25">
      <c r="A23" s="325"/>
      <c r="B23" s="323"/>
      <c r="C23" s="316"/>
      <c r="D23" s="116">
        <f t="shared" si="4"/>
        <v>7</v>
      </c>
      <c r="E23" s="39" t="s">
        <v>400</v>
      </c>
      <c r="F23" s="138">
        <f t="shared" si="3"/>
        <v>1</v>
      </c>
      <c r="G23" s="138">
        <v>1</v>
      </c>
      <c r="H23" s="116"/>
      <c r="I23" s="138">
        <v>1</v>
      </c>
      <c r="J23" s="139">
        <v>9.0322580645161299E-2</v>
      </c>
      <c r="K23" s="116"/>
      <c r="L23" s="121"/>
    </row>
    <row r="24" spans="1:12" ht="30" customHeight="1" x14ac:dyDescent="0.25">
      <c r="A24" s="325"/>
      <c r="B24" s="323">
        <v>4</v>
      </c>
      <c r="C24" s="316" t="s">
        <v>561</v>
      </c>
      <c r="D24" s="116">
        <f t="shared" si="4"/>
        <v>8</v>
      </c>
      <c r="E24" s="39" t="s">
        <v>401</v>
      </c>
      <c r="F24" s="138">
        <f t="shared" si="3"/>
        <v>1</v>
      </c>
      <c r="G24" s="138">
        <v>1</v>
      </c>
      <c r="H24" s="116"/>
      <c r="I24" s="138">
        <v>1</v>
      </c>
      <c r="J24" s="139">
        <v>9.0322580645161299E-2</v>
      </c>
      <c r="K24" s="116"/>
      <c r="L24" s="121"/>
    </row>
    <row r="25" spans="1:12" ht="30" customHeight="1" x14ac:dyDescent="0.25">
      <c r="A25" s="325"/>
      <c r="B25" s="323"/>
      <c r="C25" s="316"/>
      <c r="D25" s="116">
        <f t="shared" si="4"/>
        <v>9</v>
      </c>
      <c r="E25" s="39" t="s">
        <v>402</v>
      </c>
      <c r="F25" s="138">
        <f t="shared" si="3"/>
        <v>1</v>
      </c>
      <c r="G25" s="138">
        <v>1</v>
      </c>
      <c r="H25" s="116"/>
      <c r="I25" s="138">
        <v>1</v>
      </c>
      <c r="J25" s="139">
        <v>9.0322580645161299E-2</v>
      </c>
      <c r="K25" s="116"/>
      <c r="L25" s="121"/>
    </row>
    <row r="26" spans="1:12" ht="30" customHeight="1" x14ac:dyDescent="0.25">
      <c r="A26" s="325"/>
      <c r="B26" s="323"/>
      <c r="C26" s="316"/>
      <c r="D26" s="116">
        <f t="shared" si="4"/>
        <v>10</v>
      </c>
      <c r="E26" s="39" t="s">
        <v>403</v>
      </c>
      <c r="F26" s="138">
        <f t="shared" si="3"/>
        <v>1</v>
      </c>
      <c r="G26" s="138">
        <v>1</v>
      </c>
      <c r="H26" s="116"/>
      <c r="I26" s="138">
        <v>1</v>
      </c>
      <c r="J26" s="139">
        <v>9.0322580645161299E-2</v>
      </c>
      <c r="K26" s="116"/>
      <c r="L26" s="121"/>
    </row>
    <row r="27" spans="1:12" ht="30" customHeight="1" x14ac:dyDescent="0.25">
      <c r="A27" s="325"/>
      <c r="B27" s="323">
        <v>5</v>
      </c>
      <c r="C27" s="316" t="s">
        <v>170</v>
      </c>
      <c r="D27" s="116">
        <f t="shared" si="4"/>
        <v>11</v>
      </c>
      <c r="E27" s="39" t="s">
        <v>404</v>
      </c>
      <c r="F27" s="138">
        <f t="shared" si="3"/>
        <v>1</v>
      </c>
      <c r="G27" s="138">
        <v>1</v>
      </c>
      <c r="H27" s="116"/>
      <c r="I27" s="138">
        <v>1</v>
      </c>
      <c r="J27" s="139">
        <v>9.0322580645161299E-2</v>
      </c>
      <c r="K27" s="116"/>
      <c r="L27" s="121"/>
    </row>
    <row r="28" spans="1:12" ht="30" customHeight="1" x14ac:dyDescent="0.25">
      <c r="A28" s="325"/>
      <c r="B28" s="323"/>
      <c r="C28" s="316"/>
      <c r="D28" s="116">
        <f t="shared" si="4"/>
        <v>12</v>
      </c>
      <c r="E28" s="39" t="s">
        <v>405</v>
      </c>
      <c r="F28" s="138">
        <f t="shared" si="3"/>
        <v>1</v>
      </c>
      <c r="G28" s="138">
        <v>1</v>
      </c>
      <c r="H28" s="116"/>
      <c r="I28" s="138">
        <v>1</v>
      </c>
      <c r="J28" s="139">
        <v>9.0322580645161299E-2</v>
      </c>
      <c r="K28" s="116"/>
      <c r="L28" s="121"/>
    </row>
    <row r="29" spans="1:12" ht="30" customHeight="1" x14ac:dyDescent="0.25">
      <c r="A29" s="325"/>
      <c r="B29" s="323"/>
      <c r="C29" s="316"/>
      <c r="D29" s="116">
        <f t="shared" si="4"/>
        <v>13</v>
      </c>
      <c r="E29" s="39" t="s">
        <v>406</v>
      </c>
      <c r="F29" s="138">
        <f t="shared" si="3"/>
        <v>1</v>
      </c>
      <c r="G29" s="138">
        <v>1</v>
      </c>
      <c r="H29" s="116"/>
      <c r="I29" s="138">
        <v>1</v>
      </c>
      <c r="J29" s="139">
        <v>9.0322580645161299E-2</v>
      </c>
      <c r="K29" s="116"/>
      <c r="L29" s="121"/>
    </row>
    <row r="30" spans="1:12" ht="30" customHeight="1" x14ac:dyDescent="0.25">
      <c r="A30" s="325"/>
      <c r="B30" s="317">
        <v>6</v>
      </c>
      <c r="C30" s="320" t="s">
        <v>171</v>
      </c>
      <c r="D30" s="116">
        <f t="shared" si="4"/>
        <v>14</v>
      </c>
      <c r="E30" s="39" t="s">
        <v>407</v>
      </c>
      <c r="F30" s="138">
        <f t="shared" si="3"/>
        <v>1</v>
      </c>
      <c r="G30" s="138">
        <v>1</v>
      </c>
      <c r="H30" s="116"/>
      <c r="I30" s="138">
        <v>1</v>
      </c>
      <c r="J30" s="139">
        <v>9.0322580645161299E-2</v>
      </c>
      <c r="K30" s="116"/>
      <c r="L30" s="121"/>
    </row>
    <row r="31" spans="1:12" ht="30" customHeight="1" x14ac:dyDescent="0.25">
      <c r="A31" s="325"/>
      <c r="B31" s="318"/>
      <c r="C31" s="321"/>
      <c r="D31" s="116">
        <f t="shared" si="4"/>
        <v>15</v>
      </c>
      <c r="E31" s="39" t="s">
        <v>408</v>
      </c>
      <c r="F31" s="138">
        <f t="shared" si="3"/>
        <v>1</v>
      </c>
      <c r="G31" s="138">
        <v>1</v>
      </c>
      <c r="H31" s="116"/>
      <c r="I31" s="138">
        <v>1</v>
      </c>
      <c r="J31" s="139">
        <v>9.0322580645161299E-2</v>
      </c>
      <c r="K31" s="116"/>
      <c r="L31" s="121"/>
    </row>
    <row r="32" spans="1:12" ht="30" customHeight="1" x14ac:dyDescent="0.25">
      <c r="A32" s="325"/>
      <c r="B32" s="318"/>
      <c r="C32" s="321"/>
      <c r="D32" s="116">
        <f t="shared" si="4"/>
        <v>16</v>
      </c>
      <c r="E32" s="39" t="s">
        <v>409</v>
      </c>
      <c r="F32" s="138">
        <f t="shared" si="3"/>
        <v>1</v>
      </c>
      <c r="G32" s="138">
        <v>1</v>
      </c>
      <c r="H32" s="116"/>
      <c r="I32" s="138">
        <v>1</v>
      </c>
      <c r="J32" s="139">
        <v>9.0322580645161299E-2</v>
      </c>
      <c r="K32" s="116"/>
      <c r="L32" s="121"/>
    </row>
    <row r="33" spans="1:14" ht="30" customHeight="1" x14ac:dyDescent="0.25">
      <c r="A33" s="325"/>
      <c r="B33" s="319"/>
      <c r="C33" s="322"/>
      <c r="D33" s="116">
        <f t="shared" si="4"/>
        <v>17</v>
      </c>
      <c r="E33" s="39" t="s">
        <v>410</v>
      </c>
      <c r="F33" s="138">
        <v>1</v>
      </c>
      <c r="G33" s="138">
        <v>1</v>
      </c>
      <c r="H33" s="116"/>
      <c r="I33" s="138">
        <v>1</v>
      </c>
      <c r="J33" s="139">
        <v>9.0322580645161299E-2</v>
      </c>
      <c r="K33" s="116"/>
      <c r="L33" s="121"/>
    </row>
    <row r="34" spans="1:14" ht="30" customHeight="1" x14ac:dyDescent="0.25">
      <c r="A34" s="325"/>
      <c r="B34" s="323">
        <v>7</v>
      </c>
      <c r="C34" s="316" t="s">
        <v>172</v>
      </c>
      <c r="D34" s="116">
        <f t="shared" si="4"/>
        <v>18</v>
      </c>
      <c r="E34" s="39" t="s">
        <v>411</v>
      </c>
      <c r="F34" s="138">
        <f t="shared" si="3"/>
        <v>1</v>
      </c>
      <c r="G34" s="138">
        <v>1</v>
      </c>
      <c r="H34" s="116"/>
      <c r="I34" s="138">
        <v>1</v>
      </c>
      <c r="J34" s="139">
        <v>9.0322580645161299E-2</v>
      </c>
      <c r="K34" s="116"/>
      <c r="L34" s="121"/>
    </row>
    <row r="35" spans="1:14" ht="30" customHeight="1" x14ac:dyDescent="0.25">
      <c r="A35" s="325"/>
      <c r="B35" s="323"/>
      <c r="C35" s="316"/>
      <c r="D35" s="116">
        <f t="shared" si="4"/>
        <v>19</v>
      </c>
      <c r="E35" s="39" t="s">
        <v>412</v>
      </c>
      <c r="F35" s="138">
        <f t="shared" si="3"/>
        <v>1</v>
      </c>
      <c r="G35" s="138">
        <v>1</v>
      </c>
      <c r="H35" s="116"/>
      <c r="I35" s="138">
        <v>1</v>
      </c>
      <c r="J35" s="139">
        <v>9.0322580645161299E-2</v>
      </c>
      <c r="K35" s="116"/>
      <c r="L35" s="121"/>
    </row>
    <row r="36" spans="1:14" ht="30" customHeight="1" x14ac:dyDescent="0.25">
      <c r="A36" s="325"/>
      <c r="B36" s="323">
        <v>8</v>
      </c>
      <c r="C36" s="316" t="s">
        <v>132</v>
      </c>
      <c r="D36" s="116">
        <f t="shared" si="4"/>
        <v>20</v>
      </c>
      <c r="E36" s="39" t="s">
        <v>413</v>
      </c>
      <c r="F36" s="138">
        <f t="shared" si="3"/>
        <v>1</v>
      </c>
      <c r="G36" s="138">
        <v>1</v>
      </c>
      <c r="H36" s="116"/>
      <c r="I36" s="138">
        <v>1</v>
      </c>
      <c r="J36" s="139">
        <v>9.0322580645161299E-2</v>
      </c>
      <c r="K36" s="116"/>
      <c r="L36" s="121"/>
    </row>
    <row r="37" spans="1:14" ht="30" customHeight="1" x14ac:dyDescent="0.25">
      <c r="A37" s="325"/>
      <c r="B37" s="323"/>
      <c r="C37" s="316"/>
      <c r="D37" s="116">
        <f t="shared" si="4"/>
        <v>21</v>
      </c>
      <c r="E37" s="39" t="s">
        <v>414</v>
      </c>
      <c r="F37" s="138">
        <f t="shared" si="3"/>
        <v>1</v>
      </c>
      <c r="G37" s="138">
        <v>1</v>
      </c>
      <c r="H37" s="116"/>
      <c r="I37" s="138">
        <v>1</v>
      </c>
      <c r="J37" s="139">
        <v>9.0322580645161299E-2</v>
      </c>
      <c r="K37" s="116"/>
      <c r="L37" s="121"/>
    </row>
    <row r="38" spans="1:14" ht="30" customHeight="1" x14ac:dyDescent="0.25">
      <c r="A38" s="325"/>
      <c r="B38" s="323"/>
      <c r="C38" s="316"/>
      <c r="D38" s="116">
        <f t="shared" si="4"/>
        <v>22</v>
      </c>
      <c r="E38" s="39" t="s">
        <v>415</v>
      </c>
      <c r="F38" s="138">
        <f t="shared" si="3"/>
        <v>1</v>
      </c>
      <c r="G38" s="138">
        <v>1</v>
      </c>
      <c r="H38" s="116"/>
      <c r="I38" s="138">
        <v>1</v>
      </c>
      <c r="J38" s="139">
        <v>9.0322580645161299E-2</v>
      </c>
      <c r="K38" s="116"/>
      <c r="L38" s="121"/>
    </row>
    <row r="39" spans="1:14" ht="27" customHeight="1" x14ac:dyDescent="0.25">
      <c r="A39" s="325"/>
      <c r="B39" s="323">
        <v>9</v>
      </c>
      <c r="C39" s="316" t="s">
        <v>383</v>
      </c>
      <c r="D39" s="116">
        <f t="shared" si="4"/>
        <v>23</v>
      </c>
      <c r="E39" s="39" t="s">
        <v>416</v>
      </c>
      <c r="F39" s="138">
        <f t="shared" si="3"/>
        <v>1</v>
      </c>
      <c r="G39" s="138">
        <v>1</v>
      </c>
      <c r="H39" s="116"/>
      <c r="I39" s="138">
        <v>1</v>
      </c>
      <c r="J39" s="139">
        <v>9.0322580645161299E-2</v>
      </c>
      <c r="K39" s="116"/>
      <c r="L39" s="121"/>
    </row>
    <row r="40" spans="1:14" ht="27" customHeight="1" x14ac:dyDescent="0.25">
      <c r="A40" s="325"/>
      <c r="B40" s="323"/>
      <c r="C40" s="316"/>
      <c r="D40" s="116">
        <f t="shared" si="4"/>
        <v>24</v>
      </c>
      <c r="E40" s="39" t="s">
        <v>417</v>
      </c>
      <c r="F40" s="138">
        <f t="shared" si="3"/>
        <v>1</v>
      </c>
      <c r="G40" s="138">
        <v>1</v>
      </c>
      <c r="H40" s="116"/>
      <c r="I40" s="138">
        <v>1</v>
      </c>
      <c r="J40" s="139">
        <v>9.0322580645161299E-2</v>
      </c>
      <c r="K40" s="116"/>
      <c r="L40" s="121"/>
    </row>
    <row r="41" spans="1:14" ht="27" customHeight="1" x14ac:dyDescent="0.25">
      <c r="A41" s="325"/>
      <c r="B41" s="323"/>
      <c r="C41" s="316"/>
      <c r="D41" s="116">
        <f t="shared" si="4"/>
        <v>25</v>
      </c>
      <c r="E41" s="39" t="s">
        <v>418</v>
      </c>
      <c r="F41" s="138">
        <f t="shared" si="3"/>
        <v>1</v>
      </c>
      <c r="G41" s="138">
        <v>1</v>
      </c>
      <c r="H41" s="116"/>
      <c r="I41" s="138">
        <v>1</v>
      </c>
      <c r="J41" s="139">
        <v>9.0322580645161299E-2</v>
      </c>
      <c r="K41" s="116"/>
      <c r="L41" s="121"/>
    </row>
    <row r="42" spans="1:14" ht="27" customHeight="1" x14ac:dyDescent="0.25">
      <c r="A42" s="325"/>
      <c r="B42" s="329">
        <v>10</v>
      </c>
      <c r="C42" s="313" t="s">
        <v>562</v>
      </c>
      <c r="D42" s="116">
        <f t="shared" si="4"/>
        <v>26</v>
      </c>
      <c r="E42" s="39" t="s">
        <v>419</v>
      </c>
      <c r="F42" s="138">
        <f t="shared" si="3"/>
        <v>1</v>
      </c>
      <c r="G42" s="138">
        <v>1</v>
      </c>
      <c r="H42" s="116"/>
      <c r="I42" s="138">
        <v>1</v>
      </c>
      <c r="J42" s="139">
        <v>9.0322580645161299E-2</v>
      </c>
      <c r="K42" s="116"/>
      <c r="L42" s="121"/>
    </row>
    <row r="43" spans="1:14" ht="27" customHeight="1" x14ac:dyDescent="0.25">
      <c r="A43" s="325"/>
      <c r="B43" s="330"/>
      <c r="C43" s="314"/>
      <c r="D43" s="116">
        <f t="shared" si="4"/>
        <v>27</v>
      </c>
      <c r="E43" s="39" t="s">
        <v>420</v>
      </c>
      <c r="F43" s="138">
        <f t="shared" si="3"/>
        <v>1</v>
      </c>
      <c r="G43" s="138">
        <v>1</v>
      </c>
      <c r="H43" s="116"/>
      <c r="I43" s="138">
        <v>1</v>
      </c>
      <c r="J43" s="139">
        <v>9.0322580645161299E-2</v>
      </c>
      <c r="K43" s="116"/>
      <c r="L43" s="121"/>
    </row>
    <row r="44" spans="1:14" ht="27" customHeight="1" x14ac:dyDescent="0.25">
      <c r="A44" s="325"/>
      <c r="B44" s="330"/>
      <c r="C44" s="314"/>
      <c r="D44" s="116">
        <f t="shared" si="4"/>
        <v>28</v>
      </c>
      <c r="E44" s="39" t="s">
        <v>421</v>
      </c>
      <c r="F44" s="138">
        <f t="shared" si="3"/>
        <v>1</v>
      </c>
      <c r="G44" s="138">
        <v>1</v>
      </c>
      <c r="H44" s="116"/>
      <c r="I44" s="138">
        <v>1</v>
      </c>
      <c r="J44" s="139">
        <v>9.0322580645161299E-2</v>
      </c>
      <c r="K44" s="116"/>
      <c r="L44" s="121"/>
    </row>
    <row r="45" spans="1:14" ht="27" customHeight="1" x14ac:dyDescent="0.25">
      <c r="A45" s="325"/>
      <c r="B45" s="330"/>
      <c r="C45" s="314"/>
      <c r="D45" s="116">
        <f t="shared" si="4"/>
        <v>29</v>
      </c>
      <c r="E45" s="39" t="s">
        <v>422</v>
      </c>
      <c r="F45" s="138">
        <f t="shared" si="3"/>
        <v>1</v>
      </c>
      <c r="G45" s="138">
        <v>1</v>
      </c>
      <c r="H45" s="116"/>
      <c r="I45" s="138">
        <v>1</v>
      </c>
      <c r="J45" s="139">
        <v>9.0322580645161299E-2</v>
      </c>
      <c r="K45" s="116"/>
      <c r="L45" s="121"/>
    </row>
    <row r="46" spans="1:14" ht="27" customHeight="1" x14ac:dyDescent="0.25">
      <c r="A46" s="325"/>
      <c r="B46" s="330"/>
      <c r="C46" s="314"/>
      <c r="D46" s="116">
        <f t="shared" si="4"/>
        <v>30</v>
      </c>
      <c r="E46" s="39" t="s">
        <v>423</v>
      </c>
      <c r="F46" s="138">
        <f t="shared" si="3"/>
        <v>1</v>
      </c>
      <c r="G46" s="138">
        <v>1</v>
      </c>
      <c r="H46" s="116"/>
      <c r="I46" s="138">
        <v>1</v>
      </c>
      <c r="J46" s="139">
        <v>9.0322580645161299E-2</v>
      </c>
      <c r="K46" s="116"/>
      <c r="L46" s="121"/>
    </row>
    <row r="47" spans="1:14" ht="27" customHeight="1" x14ac:dyDescent="0.25">
      <c r="A47" s="325"/>
      <c r="B47" s="327">
        <v>11</v>
      </c>
      <c r="C47" s="313" t="s">
        <v>563</v>
      </c>
      <c r="D47" s="116">
        <f t="shared" si="4"/>
        <v>31</v>
      </c>
      <c r="E47" s="39" t="s">
        <v>424</v>
      </c>
      <c r="F47" s="138">
        <f t="shared" si="3"/>
        <v>1</v>
      </c>
      <c r="G47" s="138">
        <v>1</v>
      </c>
      <c r="H47" s="116"/>
      <c r="I47" s="138">
        <v>1</v>
      </c>
      <c r="J47" s="139">
        <v>9.0322580645161299E-2</v>
      </c>
      <c r="K47" s="116"/>
      <c r="L47" s="121"/>
    </row>
    <row r="48" spans="1:14" ht="27" customHeight="1" x14ac:dyDescent="0.25">
      <c r="A48" s="325"/>
      <c r="B48" s="327"/>
      <c r="C48" s="314"/>
      <c r="D48" s="116">
        <f t="shared" si="4"/>
        <v>32</v>
      </c>
      <c r="E48" s="39" t="s">
        <v>425</v>
      </c>
      <c r="F48" s="138">
        <f t="shared" si="3"/>
        <v>1</v>
      </c>
      <c r="G48" s="138">
        <v>1</v>
      </c>
      <c r="H48" s="116"/>
      <c r="I48" s="138">
        <v>1</v>
      </c>
      <c r="J48" s="139">
        <v>9.0322580645161299E-2</v>
      </c>
      <c r="K48" s="116"/>
      <c r="L48" s="121"/>
      <c r="N48" s="107">
        <f>13*0.06</f>
        <v>0.78</v>
      </c>
    </row>
    <row r="49" spans="1:12" ht="27" customHeight="1" x14ac:dyDescent="0.25">
      <c r="A49" s="325"/>
      <c r="B49" s="327"/>
      <c r="C49" s="314"/>
      <c r="D49" s="116">
        <f t="shared" si="4"/>
        <v>33</v>
      </c>
      <c r="E49" s="39" t="s">
        <v>426</v>
      </c>
      <c r="F49" s="138">
        <f t="shared" si="3"/>
        <v>1</v>
      </c>
      <c r="G49" s="138">
        <v>1</v>
      </c>
      <c r="H49" s="116"/>
      <c r="I49" s="138">
        <v>1</v>
      </c>
      <c r="J49" s="139">
        <v>9.0322580645161299E-2</v>
      </c>
      <c r="K49" s="116"/>
      <c r="L49" s="121"/>
    </row>
    <row r="50" spans="1:12" ht="27" customHeight="1" x14ac:dyDescent="0.25">
      <c r="A50" s="325"/>
      <c r="B50" s="38">
        <v>12</v>
      </c>
      <c r="C50" s="128" t="s">
        <v>558</v>
      </c>
      <c r="D50" s="116">
        <f t="shared" si="4"/>
        <v>34</v>
      </c>
      <c r="E50" s="39" t="s">
        <v>427</v>
      </c>
      <c r="F50" s="138">
        <f t="shared" si="3"/>
        <v>1</v>
      </c>
      <c r="G50" s="138">
        <v>1</v>
      </c>
      <c r="H50" s="116"/>
      <c r="I50" s="138">
        <v>1</v>
      </c>
      <c r="J50" s="139">
        <v>9.0322580645161299E-2</v>
      </c>
      <c r="K50" s="116"/>
      <c r="L50" s="121"/>
    </row>
    <row r="51" spans="1:12" ht="27" customHeight="1" x14ac:dyDescent="0.25">
      <c r="A51" s="325"/>
      <c r="B51" s="329">
        <v>13</v>
      </c>
      <c r="C51" s="313" t="s">
        <v>386</v>
      </c>
      <c r="D51" s="116">
        <f t="shared" si="4"/>
        <v>35</v>
      </c>
      <c r="E51" s="39" t="s">
        <v>428</v>
      </c>
      <c r="F51" s="138">
        <f t="shared" si="3"/>
        <v>1</v>
      </c>
      <c r="G51" s="138">
        <v>1</v>
      </c>
      <c r="H51" s="116"/>
      <c r="I51" s="138">
        <v>1</v>
      </c>
      <c r="J51" s="139">
        <v>9.0322580645161299E-2</v>
      </c>
      <c r="K51" s="116"/>
      <c r="L51" s="121"/>
    </row>
    <row r="52" spans="1:12" ht="27" customHeight="1" x14ac:dyDescent="0.25">
      <c r="A52" s="325"/>
      <c r="B52" s="330"/>
      <c r="C52" s="314"/>
      <c r="D52" s="116">
        <f t="shared" si="4"/>
        <v>36</v>
      </c>
      <c r="E52" s="39" t="s">
        <v>429</v>
      </c>
      <c r="F52" s="138">
        <f t="shared" si="3"/>
        <v>1</v>
      </c>
      <c r="G52" s="138">
        <v>1</v>
      </c>
      <c r="H52" s="116"/>
      <c r="I52" s="138">
        <v>1</v>
      </c>
      <c r="J52" s="139">
        <v>9.0322580645161299E-2</v>
      </c>
      <c r="K52" s="116"/>
      <c r="L52" s="121"/>
    </row>
    <row r="53" spans="1:12" ht="27" customHeight="1" x14ac:dyDescent="0.25">
      <c r="A53" s="325"/>
      <c r="B53" s="339"/>
      <c r="C53" s="315"/>
      <c r="D53" s="116">
        <f t="shared" si="4"/>
        <v>37</v>
      </c>
      <c r="E53" s="39" t="s">
        <v>430</v>
      </c>
      <c r="F53" s="138">
        <f t="shared" si="3"/>
        <v>1</v>
      </c>
      <c r="G53" s="138">
        <v>1</v>
      </c>
      <c r="H53" s="116"/>
      <c r="I53" s="138">
        <v>1</v>
      </c>
      <c r="J53" s="139">
        <v>9.0322580645161299E-2</v>
      </c>
      <c r="K53" s="116"/>
      <c r="L53" s="121"/>
    </row>
    <row r="54" spans="1:12" ht="27" customHeight="1" x14ac:dyDescent="0.25">
      <c r="A54" s="325"/>
      <c r="B54" s="327">
        <v>14</v>
      </c>
      <c r="C54" s="328" t="s">
        <v>387</v>
      </c>
      <c r="D54" s="116">
        <f t="shared" si="4"/>
        <v>38</v>
      </c>
      <c r="E54" s="39" t="s">
        <v>431</v>
      </c>
      <c r="F54" s="138">
        <v>1</v>
      </c>
      <c r="G54" s="138">
        <v>1</v>
      </c>
      <c r="H54" s="116"/>
      <c r="I54" s="138">
        <v>1</v>
      </c>
      <c r="J54" s="139">
        <v>9.0322580645161299E-2</v>
      </c>
      <c r="K54" s="116"/>
      <c r="L54" s="121"/>
    </row>
    <row r="55" spans="1:12" ht="27" customHeight="1" x14ac:dyDescent="0.25">
      <c r="A55" s="325"/>
      <c r="B55" s="327"/>
      <c r="C55" s="328"/>
      <c r="D55" s="116">
        <f t="shared" si="4"/>
        <v>39</v>
      </c>
      <c r="E55" s="39" t="s">
        <v>432</v>
      </c>
      <c r="F55" s="138">
        <v>1</v>
      </c>
      <c r="G55" s="138">
        <v>1</v>
      </c>
      <c r="H55" s="116"/>
      <c r="I55" s="138">
        <v>1</v>
      </c>
      <c r="J55" s="139">
        <v>9.0322580645161299E-2</v>
      </c>
      <c r="K55" s="116"/>
      <c r="L55" s="121"/>
    </row>
    <row r="56" spans="1:12" ht="27" customHeight="1" x14ac:dyDescent="0.25">
      <c r="A56" s="325"/>
      <c r="B56" s="327"/>
      <c r="C56" s="328"/>
      <c r="D56" s="116">
        <f t="shared" si="4"/>
        <v>40</v>
      </c>
      <c r="E56" s="39" t="s">
        <v>433</v>
      </c>
      <c r="F56" s="138">
        <v>1</v>
      </c>
      <c r="G56" s="138">
        <v>1</v>
      </c>
      <c r="H56" s="116"/>
      <c r="I56" s="138">
        <v>1</v>
      </c>
      <c r="J56" s="139">
        <v>9.0322580645161299E-2</v>
      </c>
      <c r="K56" s="116"/>
      <c r="L56" s="121"/>
    </row>
    <row r="57" spans="1:12" ht="27" customHeight="1" x14ac:dyDescent="0.25">
      <c r="A57" s="325"/>
      <c r="B57" s="38">
        <v>15</v>
      </c>
      <c r="C57" s="39" t="s">
        <v>388</v>
      </c>
      <c r="D57" s="116">
        <f t="shared" si="4"/>
        <v>41</v>
      </c>
      <c r="E57" s="39" t="s">
        <v>434</v>
      </c>
      <c r="F57" s="138">
        <v>1</v>
      </c>
      <c r="G57" s="138">
        <v>1</v>
      </c>
      <c r="H57" s="116"/>
      <c r="I57" s="138">
        <v>1</v>
      </c>
      <c r="J57" s="139">
        <v>9.0322580645161299E-2</v>
      </c>
      <c r="K57" s="116"/>
      <c r="L57" s="121"/>
    </row>
    <row r="58" spans="1:12" ht="27" customHeight="1" x14ac:dyDescent="0.25">
      <c r="A58" s="325"/>
      <c r="B58" s="38">
        <v>16</v>
      </c>
      <c r="C58" s="128" t="s">
        <v>389</v>
      </c>
      <c r="D58" s="116">
        <f t="shared" si="4"/>
        <v>42</v>
      </c>
      <c r="E58" s="39" t="s">
        <v>435</v>
      </c>
      <c r="F58" s="138">
        <f t="shared" si="3"/>
        <v>1</v>
      </c>
      <c r="G58" s="138">
        <v>1</v>
      </c>
      <c r="H58" s="116"/>
      <c r="I58" s="138">
        <v>1</v>
      </c>
      <c r="J58" s="139">
        <v>9.0322580645161299E-2</v>
      </c>
      <c r="K58" s="116"/>
      <c r="L58" s="121"/>
    </row>
    <row r="59" spans="1:12" ht="27" customHeight="1" x14ac:dyDescent="0.25">
      <c r="A59" s="325"/>
      <c r="B59" s="327">
        <v>17</v>
      </c>
      <c r="C59" s="313" t="s">
        <v>390</v>
      </c>
      <c r="D59" s="116">
        <f t="shared" si="4"/>
        <v>43</v>
      </c>
      <c r="E59" s="39" t="s">
        <v>436</v>
      </c>
      <c r="F59" s="138">
        <v>1</v>
      </c>
      <c r="G59" s="138">
        <v>1</v>
      </c>
      <c r="H59" s="116"/>
      <c r="I59" s="138">
        <v>1</v>
      </c>
      <c r="J59" s="139">
        <v>9.0322580645161299E-2</v>
      </c>
      <c r="K59" s="116"/>
      <c r="L59" s="121"/>
    </row>
    <row r="60" spans="1:12" ht="27" customHeight="1" x14ac:dyDescent="0.25">
      <c r="A60" s="325"/>
      <c r="B60" s="327"/>
      <c r="C60" s="315"/>
      <c r="D60" s="116">
        <f t="shared" si="4"/>
        <v>44</v>
      </c>
      <c r="E60" s="39" t="s">
        <v>437</v>
      </c>
      <c r="F60" s="138">
        <v>1</v>
      </c>
      <c r="G60" s="138">
        <v>1</v>
      </c>
      <c r="H60" s="116"/>
      <c r="I60" s="138">
        <v>1</v>
      </c>
      <c r="J60" s="139">
        <v>9.0322580645161299E-2</v>
      </c>
      <c r="K60" s="116"/>
      <c r="L60" s="121"/>
    </row>
    <row r="61" spans="1:12" ht="27" customHeight="1" x14ac:dyDescent="0.25">
      <c r="A61" s="325"/>
      <c r="B61" s="317">
        <v>18</v>
      </c>
      <c r="C61" s="331" t="s">
        <v>170</v>
      </c>
      <c r="D61" s="116">
        <f t="shared" si="4"/>
        <v>45</v>
      </c>
      <c r="E61" s="138" t="s">
        <v>438</v>
      </c>
      <c r="F61" s="138">
        <v>1</v>
      </c>
      <c r="G61" s="138">
        <v>1</v>
      </c>
      <c r="H61" s="116"/>
      <c r="I61" s="138">
        <v>1</v>
      </c>
      <c r="J61" s="139">
        <f>I61*0.178103448275862</f>
        <v>0.178103448275862</v>
      </c>
      <c r="K61" s="116"/>
      <c r="L61" s="121"/>
    </row>
    <row r="62" spans="1:12" ht="27" customHeight="1" x14ac:dyDescent="0.25">
      <c r="A62" s="325"/>
      <c r="B62" s="318"/>
      <c r="C62" s="332"/>
      <c r="D62" s="116">
        <f t="shared" si="4"/>
        <v>46</v>
      </c>
      <c r="E62" s="138" t="s">
        <v>439</v>
      </c>
      <c r="F62" s="138">
        <v>1</v>
      </c>
      <c r="G62" s="138">
        <v>1</v>
      </c>
      <c r="H62" s="116"/>
      <c r="I62" s="138">
        <v>1</v>
      </c>
      <c r="J62" s="139">
        <f t="shared" ref="J62:J118" si="5">I62*0.178103448275862</f>
        <v>0.178103448275862</v>
      </c>
      <c r="K62" s="116"/>
      <c r="L62" s="121"/>
    </row>
    <row r="63" spans="1:12" ht="27" customHeight="1" x14ac:dyDescent="0.25">
      <c r="A63" s="325"/>
      <c r="B63" s="318"/>
      <c r="C63" s="332"/>
      <c r="D63" s="116">
        <f t="shared" si="4"/>
        <v>47</v>
      </c>
      <c r="E63" s="138" t="s">
        <v>440</v>
      </c>
      <c r="F63" s="138">
        <v>1</v>
      </c>
      <c r="G63" s="138">
        <v>1</v>
      </c>
      <c r="H63" s="116"/>
      <c r="I63" s="138">
        <v>1</v>
      </c>
      <c r="J63" s="139">
        <f t="shared" si="5"/>
        <v>0.178103448275862</v>
      </c>
      <c r="K63" s="116"/>
      <c r="L63" s="121"/>
    </row>
    <row r="64" spans="1:12" ht="27" customHeight="1" x14ac:dyDescent="0.25">
      <c r="A64" s="325"/>
      <c r="B64" s="318"/>
      <c r="C64" s="332"/>
      <c r="D64" s="116">
        <f t="shared" si="4"/>
        <v>48</v>
      </c>
      <c r="E64" s="138" t="s">
        <v>441</v>
      </c>
      <c r="F64" s="138">
        <v>1</v>
      </c>
      <c r="G64" s="138">
        <v>1</v>
      </c>
      <c r="H64" s="116"/>
      <c r="I64" s="138">
        <v>1</v>
      </c>
      <c r="J64" s="139">
        <f t="shared" si="5"/>
        <v>0.178103448275862</v>
      </c>
      <c r="K64" s="116"/>
      <c r="L64" s="121"/>
    </row>
    <row r="65" spans="1:12" ht="27" customHeight="1" x14ac:dyDescent="0.25">
      <c r="A65" s="325"/>
      <c r="B65" s="318"/>
      <c r="C65" s="332"/>
      <c r="D65" s="116">
        <f t="shared" si="4"/>
        <v>49</v>
      </c>
      <c r="E65" s="138" t="s">
        <v>442</v>
      </c>
      <c r="F65" s="138">
        <v>1</v>
      </c>
      <c r="G65" s="138">
        <v>1</v>
      </c>
      <c r="H65" s="116"/>
      <c r="I65" s="138">
        <v>1</v>
      </c>
      <c r="J65" s="139">
        <f t="shared" si="5"/>
        <v>0.178103448275862</v>
      </c>
      <c r="K65" s="116"/>
      <c r="L65" s="121"/>
    </row>
    <row r="66" spans="1:12" ht="27" customHeight="1" x14ac:dyDescent="0.25">
      <c r="A66" s="325"/>
      <c r="B66" s="318"/>
      <c r="C66" s="332"/>
      <c r="D66" s="116">
        <f t="shared" si="4"/>
        <v>50</v>
      </c>
      <c r="E66" s="138" t="s">
        <v>443</v>
      </c>
      <c r="F66" s="138">
        <v>1</v>
      </c>
      <c r="G66" s="138">
        <v>1</v>
      </c>
      <c r="H66" s="116"/>
      <c r="I66" s="138">
        <v>1</v>
      </c>
      <c r="J66" s="139">
        <f t="shared" si="5"/>
        <v>0.178103448275862</v>
      </c>
      <c r="K66" s="116"/>
      <c r="L66" s="121"/>
    </row>
    <row r="67" spans="1:12" ht="27" customHeight="1" x14ac:dyDescent="0.25">
      <c r="A67" s="325"/>
      <c r="B67" s="318"/>
      <c r="C67" s="332"/>
      <c r="D67" s="116">
        <f t="shared" si="4"/>
        <v>51</v>
      </c>
      <c r="E67" s="138" t="s">
        <v>444</v>
      </c>
      <c r="F67" s="138">
        <v>1</v>
      </c>
      <c r="G67" s="138">
        <v>1</v>
      </c>
      <c r="H67" s="116"/>
      <c r="I67" s="138">
        <v>1</v>
      </c>
      <c r="J67" s="139">
        <f t="shared" si="5"/>
        <v>0.178103448275862</v>
      </c>
      <c r="K67" s="116"/>
      <c r="L67" s="121"/>
    </row>
    <row r="68" spans="1:12" ht="27" customHeight="1" x14ac:dyDescent="0.25">
      <c r="A68" s="325"/>
      <c r="B68" s="318"/>
      <c r="C68" s="332"/>
      <c r="D68" s="116">
        <f t="shared" si="4"/>
        <v>52</v>
      </c>
      <c r="E68" s="138" t="s">
        <v>445</v>
      </c>
      <c r="F68" s="138">
        <v>1</v>
      </c>
      <c r="G68" s="138">
        <v>1</v>
      </c>
      <c r="H68" s="116"/>
      <c r="I68" s="138">
        <v>1</v>
      </c>
      <c r="J68" s="139">
        <f t="shared" si="5"/>
        <v>0.178103448275862</v>
      </c>
      <c r="K68" s="116"/>
      <c r="L68" s="121"/>
    </row>
    <row r="69" spans="1:12" ht="27" customHeight="1" x14ac:dyDescent="0.25">
      <c r="A69" s="325"/>
      <c r="B69" s="318"/>
      <c r="C69" s="332"/>
      <c r="D69" s="116">
        <f t="shared" si="4"/>
        <v>53</v>
      </c>
      <c r="E69" s="138" t="s">
        <v>446</v>
      </c>
      <c r="F69" s="138">
        <v>1</v>
      </c>
      <c r="G69" s="138">
        <v>1</v>
      </c>
      <c r="H69" s="116"/>
      <c r="I69" s="138">
        <v>1</v>
      </c>
      <c r="J69" s="139">
        <f t="shared" si="5"/>
        <v>0.178103448275862</v>
      </c>
      <c r="K69" s="116"/>
      <c r="L69" s="121"/>
    </row>
    <row r="70" spans="1:12" ht="27" customHeight="1" x14ac:dyDescent="0.25">
      <c r="A70" s="325"/>
      <c r="B70" s="318"/>
      <c r="C70" s="332"/>
      <c r="D70" s="116">
        <f t="shared" si="4"/>
        <v>54</v>
      </c>
      <c r="E70" s="138" t="s">
        <v>447</v>
      </c>
      <c r="F70" s="138">
        <v>1</v>
      </c>
      <c r="G70" s="138">
        <v>1</v>
      </c>
      <c r="H70" s="116"/>
      <c r="I70" s="138">
        <v>1</v>
      </c>
      <c r="J70" s="139">
        <f t="shared" si="5"/>
        <v>0.178103448275862</v>
      </c>
      <c r="K70" s="116"/>
      <c r="L70" s="121"/>
    </row>
    <row r="71" spans="1:12" ht="27" customHeight="1" x14ac:dyDescent="0.25">
      <c r="A71" s="325"/>
      <c r="B71" s="318"/>
      <c r="C71" s="332"/>
      <c r="D71" s="116">
        <f t="shared" si="4"/>
        <v>55</v>
      </c>
      <c r="E71" s="138" t="s">
        <v>448</v>
      </c>
      <c r="F71" s="138">
        <v>1</v>
      </c>
      <c r="G71" s="138">
        <v>1</v>
      </c>
      <c r="H71" s="116"/>
      <c r="I71" s="138">
        <v>1</v>
      </c>
      <c r="J71" s="139">
        <f t="shared" si="5"/>
        <v>0.178103448275862</v>
      </c>
      <c r="K71" s="116"/>
      <c r="L71" s="121"/>
    </row>
    <row r="72" spans="1:12" ht="27" customHeight="1" x14ac:dyDescent="0.25">
      <c r="A72" s="325"/>
      <c r="B72" s="318"/>
      <c r="C72" s="332"/>
      <c r="D72" s="116">
        <f t="shared" si="4"/>
        <v>56</v>
      </c>
      <c r="E72" s="138" t="s">
        <v>449</v>
      </c>
      <c r="F72" s="138">
        <v>1</v>
      </c>
      <c r="G72" s="138">
        <v>1</v>
      </c>
      <c r="H72" s="116"/>
      <c r="I72" s="138">
        <v>1</v>
      </c>
      <c r="J72" s="139">
        <f t="shared" si="5"/>
        <v>0.178103448275862</v>
      </c>
      <c r="K72" s="116"/>
      <c r="L72" s="121"/>
    </row>
    <row r="73" spans="1:12" ht="27" customHeight="1" x14ac:dyDescent="0.25">
      <c r="A73" s="325"/>
      <c r="B73" s="318"/>
      <c r="C73" s="332"/>
      <c r="D73" s="116">
        <f t="shared" si="4"/>
        <v>57</v>
      </c>
      <c r="E73" s="138" t="s">
        <v>450</v>
      </c>
      <c r="F73" s="138">
        <v>1</v>
      </c>
      <c r="G73" s="138">
        <v>1</v>
      </c>
      <c r="H73" s="116"/>
      <c r="I73" s="138">
        <v>1</v>
      </c>
      <c r="J73" s="139">
        <f t="shared" si="5"/>
        <v>0.178103448275862</v>
      </c>
      <c r="K73" s="116"/>
      <c r="L73" s="121"/>
    </row>
    <row r="74" spans="1:12" ht="27" customHeight="1" x14ac:dyDescent="0.25">
      <c r="A74" s="325"/>
      <c r="B74" s="318"/>
      <c r="C74" s="332"/>
      <c r="D74" s="116">
        <f t="shared" si="4"/>
        <v>58</v>
      </c>
      <c r="E74" s="138" t="s">
        <v>451</v>
      </c>
      <c r="F74" s="138">
        <v>1</v>
      </c>
      <c r="G74" s="138">
        <v>1</v>
      </c>
      <c r="H74" s="116"/>
      <c r="I74" s="138">
        <v>1</v>
      </c>
      <c r="J74" s="139">
        <f t="shared" si="5"/>
        <v>0.178103448275862</v>
      </c>
      <c r="K74" s="116"/>
      <c r="L74" s="121"/>
    </row>
    <row r="75" spans="1:12" ht="36" customHeight="1" x14ac:dyDescent="0.25">
      <c r="A75" s="325"/>
      <c r="B75" s="318"/>
      <c r="C75" s="332"/>
      <c r="D75" s="116">
        <f t="shared" si="4"/>
        <v>59</v>
      </c>
      <c r="E75" s="138" t="s">
        <v>452</v>
      </c>
      <c r="F75" s="138">
        <v>1</v>
      </c>
      <c r="G75" s="138">
        <v>1</v>
      </c>
      <c r="H75" s="116"/>
      <c r="I75" s="138">
        <v>1</v>
      </c>
      <c r="J75" s="139">
        <f t="shared" si="5"/>
        <v>0.178103448275862</v>
      </c>
      <c r="K75" s="116"/>
      <c r="L75" s="121"/>
    </row>
    <row r="76" spans="1:12" ht="36" customHeight="1" x14ac:dyDescent="0.25">
      <c r="A76" s="325"/>
      <c r="B76" s="318"/>
      <c r="C76" s="332"/>
      <c r="D76" s="116">
        <f t="shared" si="4"/>
        <v>60</v>
      </c>
      <c r="E76" s="138" t="s">
        <v>453</v>
      </c>
      <c r="F76" s="138">
        <v>1</v>
      </c>
      <c r="G76" s="138">
        <v>1</v>
      </c>
      <c r="H76" s="116"/>
      <c r="I76" s="138">
        <v>1</v>
      </c>
      <c r="J76" s="139">
        <f t="shared" si="5"/>
        <v>0.178103448275862</v>
      </c>
      <c r="K76" s="116"/>
      <c r="L76" s="121"/>
    </row>
    <row r="77" spans="1:12" ht="36" customHeight="1" x14ac:dyDescent="0.25">
      <c r="A77" s="325"/>
      <c r="B77" s="318"/>
      <c r="C77" s="332"/>
      <c r="D77" s="116">
        <f t="shared" si="4"/>
        <v>61</v>
      </c>
      <c r="E77" s="138" t="s">
        <v>454</v>
      </c>
      <c r="F77" s="138">
        <v>1</v>
      </c>
      <c r="G77" s="138">
        <v>1</v>
      </c>
      <c r="H77" s="116"/>
      <c r="I77" s="138">
        <v>1</v>
      </c>
      <c r="J77" s="139">
        <f t="shared" si="5"/>
        <v>0.178103448275862</v>
      </c>
      <c r="K77" s="116"/>
      <c r="L77" s="121"/>
    </row>
    <row r="78" spans="1:12" ht="36" customHeight="1" x14ac:dyDescent="0.25">
      <c r="A78" s="325"/>
      <c r="B78" s="318"/>
      <c r="C78" s="332"/>
      <c r="D78" s="116">
        <f t="shared" si="4"/>
        <v>62</v>
      </c>
      <c r="E78" s="138" t="s">
        <v>455</v>
      </c>
      <c r="F78" s="138">
        <v>1</v>
      </c>
      <c r="G78" s="138">
        <v>1</v>
      </c>
      <c r="H78" s="116"/>
      <c r="I78" s="138">
        <v>1</v>
      </c>
      <c r="J78" s="139">
        <f t="shared" si="5"/>
        <v>0.178103448275862</v>
      </c>
      <c r="K78" s="116"/>
      <c r="L78" s="121"/>
    </row>
    <row r="79" spans="1:12" ht="36" customHeight="1" x14ac:dyDescent="0.25">
      <c r="A79" s="325"/>
      <c r="B79" s="318"/>
      <c r="C79" s="332"/>
      <c r="D79" s="116">
        <f t="shared" si="4"/>
        <v>63</v>
      </c>
      <c r="E79" s="138" t="s">
        <v>456</v>
      </c>
      <c r="F79" s="138">
        <v>1</v>
      </c>
      <c r="G79" s="138">
        <v>1</v>
      </c>
      <c r="H79" s="116"/>
      <c r="I79" s="138">
        <v>1</v>
      </c>
      <c r="J79" s="139">
        <f t="shared" si="5"/>
        <v>0.178103448275862</v>
      </c>
      <c r="K79" s="116"/>
      <c r="L79" s="121"/>
    </row>
    <row r="80" spans="1:12" ht="36" customHeight="1" x14ac:dyDescent="0.25">
      <c r="A80" s="325"/>
      <c r="B80" s="318"/>
      <c r="C80" s="332"/>
      <c r="D80" s="116">
        <f t="shared" si="4"/>
        <v>64</v>
      </c>
      <c r="E80" s="138" t="s">
        <v>457</v>
      </c>
      <c r="F80" s="138">
        <v>1</v>
      </c>
      <c r="G80" s="138">
        <v>1</v>
      </c>
      <c r="H80" s="116"/>
      <c r="I80" s="138">
        <v>1</v>
      </c>
      <c r="J80" s="139">
        <f t="shared" si="5"/>
        <v>0.178103448275862</v>
      </c>
      <c r="K80" s="116"/>
      <c r="L80" s="121"/>
    </row>
    <row r="81" spans="1:12" ht="36" customHeight="1" x14ac:dyDescent="0.25">
      <c r="A81" s="325"/>
      <c r="B81" s="318"/>
      <c r="C81" s="332"/>
      <c r="D81" s="116">
        <f t="shared" si="4"/>
        <v>65</v>
      </c>
      <c r="E81" s="138" t="s">
        <v>458</v>
      </c>
      <c r="F81" s="138">
        <v>1</v>
      </c>
      <c r="G81" s="138">
        <v>1</v>
      </c>
      <c r="H81" s="116"/>
      <c r="I81" s="138">
        <v>1</v>
      </c>
      <c r="J81" s="139">
        <f t="shared" si="5"/>
        <v>0.178103448275862</v>
      </c>
      <c r="K81" s="116"/>
      <c r="L81" s="121"/>
    </row>
    <row r="82" spans="1:12" ht="36" customHeight="1" x14ac:dyDescent="0.25">
      <c r="A82" s="325"/>
      <c r="B82" s="318"/>
      <c r="C82" s="332"/>
      <c r="D82" s="116">
        <f t="shared" si="4"/>
        <v>66</v>
      </c>
      <c r="E82" s="138" t="s">
        <v>459</v>
      </c>
      <c r="F82" s="138">
        <v>1</v>
      </c>
      <c r="G82" s="138">
        <v>1</v>
      </c>
      <c r="H82" s="116"/>
      <c r="I82" s="138">
        <v>1</v>
      </c>
      <c r="J82" s="139">
        <f t="shared" si="5"/>
        <v>0.178103448275862</v>
      </c>
      <c r="K82" s="116"/>
      <c r="L82" s="121"/>
    </row>
    <row r="83" spans="1:12" ht="36" customHeight="1" x14ac:dyDescent="0.25">
      <c r="A83" s="325"/>
      <c r="B83" s="318"/>
      <c r="C83" s="332"/>
      <c r="D83" s="116">
        <f t="shared" ref="D83:D118" si="6">1+D82</f>
        <v>67</v>
      </c>
      <c r="E83" s="138" t="s">
        <v>460</v>
      </c>
      <c r="F83" s="138">
        <v>1</v>
      </c>
      <c r="G83" s="138">
        <v>1</v>
      </c>
      <c r="H83" s="116"/>
      <c r="I83" s="138">
        <v>1</v>
      </c>
      <c r="J83" s="139">
        <f t="shared" si="5"/>
        <v>0.178103448275862</v>
      </c>
      <c r="K83" s="116"/>
      <c r="L83" s="121"/>
    </row>
    <row r="84" spans="1:12" ht="36" customHeight="1" x14ac:dyDescent="0.25">
      <c r="A84" s="325"/>
      <c r="B84" s="318"/>
      <c r="C84" s="332"/>
      <c r="D84" s="116">
        <f t="shared" si="6"/>
        <v>68</v>
      </c>
      <c r="E84" s="140" t="s">
        <v>461</v>
      </c>
      <c r="F84" s="138">
        <v>1</v>
      </c>
      <c r="G84" s="138">
        <v>1</v>
      </c>
      <c r="H84" s="116"/>
      <c r="I84" s="138">
        <v>1</v>
      </c>
      <c r="J84" s="139">
        <f t="shared" si="5"/>
        <v>0.178103448275862</v>
      </c>
      <c r="K84" s="116"/>
      <c r="L84" s="121"/>
    </row>
    <row r="85" spans="1:12" ht="36" customHeight="1" x14ac:dyDescent="0.25">
      <c r="A85" s="325"/>
      <c r="B85" s="319"/>
      <c r="C85" s="333"/>
      <c r="D85" s="116">
        <f t="shared" si="6"/>
        <v>69</v>
      </c>
      <c r="E85" s="138" t="s">
        <v>462</v>
      </c>
      <c r="F85" s="138">
        <v>1</v>
      </c>
      <c r="G85" s="138">
        <v>1</v>
      </c>
      <c r="H85" s="116"/>
      <c r="I85" s="138">
        <v>1</v>
      </c>
      <c r="J85" s="139">
        <f t="shared" si="5"/>
        <v>0.178103448275862</v>
      </c>
      <c r="K85" s="116"/>
      <c r="L85" s="121"/>
    </row>
    <row r="86" spans="1:12" ht="36" customHeight="1" x14ac:dyDescent="0.25">
      <c r="A86" s="325"/>
      <c r="B86" s="323">
        <v>19</v>
      </c>
      <c r="C86" s="331" t="s">
        <v>171</v>
      </c>
      <c r="D86" s="116">
        <f t="shared" si="6"/>
        <v>70</v>
      </c>
      <c r="E86" s="138" t="s">
        <v>463</v>
      </c>
      <c r="F86" s="138">
        <v>1</v>
      </c>
      <c r="G86" s="138">
        <v>1</v>
      </c>
      <c r="H86" s="116"/>
      <c r="I86" s="138">
        <v>1</v>
      </c>
      <c r="J86" s="139">
        <f t="shared" si="5"/>
        <v>0.178103448275862</v>
      </c>
      <c r="K86" s="116"/>
      <c r="L86" s="121"/>
    </row>
    <row r="87" spans="1:12" ht="36" customHeight="1" x14ac:dyDescent="0.25">
      <c r="A87" s="325"/>
      <c r="B87" s="323"/>
      <c r="C87" s="332"/>
      <c r="D87" s="116">
        <f t="shared" si="6"/>
        <v>71</v>
      </c>
      <c r="E87" s="138" t="s">
        <v>464</v>
      </c>
      <c r="F87" s="138">
        <v>1</v>
      </c>
      <c r="G87" s="138">
        <v>1</v>
      </c>
      <c r="H87" s="116"/>
      <c r="I87" s="138">
        <v>1</v>
      </c>
      <c r="J87" s="139">
        <f t="shared" si="5"/>
        <v>0.178103448275862</v>
      </c>
      <c r="K87" s="116"/>
      <c r="L87" s="121"/>
    </row>
    <row r="88" spans="1:12" ht="36" customHeight="1" x14ac:dyDescent="0.25">
      <c r="A88" s="325"/>
      <c r="B88" s="323"/>
      <c r="C88" s="332"/>
      <c r="D88" s="116">
        <f t="shared" si="6"/>
        <v>72</v>
      </c>
      <c r="E88" s="138" t="s">
        <v>465</v>
      </c>
      <c r="F88" s="138">
        <v>1</v>
      </c>
      <c r="G88" s="138">
        <v>1</v>
      </c>
      <c r="H88" s="116"/>
      <c r="I88" s="138">
        <v>1</v>
      </c>
      <c r="J88" s="139">
        <f t="shared" si="5"/>
        <v>0.178103448275862</v>
      </c>
      <c r="K88" s="116"/>
      <c r="L88" s="121"/>
    </row>
    <row r="89" spans="1:12" ht="36" customHeight="1" x14ac:dyDescent="0.25">
      <c r="A89" s="325"/>
      <c r="B89" s="323"/>
      <c r="C89" s="332"/>
      <c r="D89" s="116">
        <f t="shared" si="6"/>
        <v>73</v>
      </c>
      <c r="E89" s="138" t="s">
        <v>466</v>
      </c>
      <c r="F89" s="138">
        <v>1</v>
      </c>
      <c r="G89" s="138">
        <v>1</v>
      </c>
      <c r="H89" s="116"/>
      <c r="I89" s="138">
        <v>1</v>
      </c>
      <c r="J89" s="139">
        <f t="shared" si="5"/>
        <v>0.178103448275862</v>
      </c>
      <c r="K89" s="116"/>
      <c r="L89" s="121"/>
    </row>
    <row r="90" spans="1:12" ht="36" customHeight="1" x14ac:dyDescent="0.25">
      <c r="A90" s="325"/>
      <c r="B90" s="323"/>
      <c r="C90" s="332"/>
      <c r="D90" s="116">
        <f t="shared" si="6"/>
        <v>74</v>
      </c>
      <c r="E90" s="138" t="s">
        <v>467</v>
      </c>
      <c r="F90" s="138">
        <v>1</v>
      </c>
      <c r="G90" s="138">
        <v>1</v>
      </c>
      <c r="H90" s="116"/>
      <c r="I90" s="138">
        <v>1</v>
      </c>
      <c r="J90" s="139">
        <f t="shared" si="5"/>
        <v>0.178103448275862</v>
      </c>
      <c r="K90" s="116"/>
      <c r="L90" s="121"/>
    </row>
    <row r="91" spans="1:12" ht="36" customHeight="1" x14ac:dyDescent="0.25">
      <c r="A91" s="325"/>
      <c r="B91" s="323"/>
      <c r="C91" s="332"/>
      <c r="D91" s="116">
        <f t="shared" si="6"/>
        <v>75</v>
      </c>
      <c r="E91" s="138" t="s">
        <v>468</v>
      </c>
      <c r="F91" s="138">
        <v>1</v>
      </c>
      <c r="G91" s="138">
        <v>1</v>
      </c>
      <c r="H91" s="116"/>
      <c r="I91" s="138">
        <v>1</v>
      </c>
      <c r="J91" s="139">
        <f t="shared" si="5"/>
        <v>0.178103448275862</v>
      </c>
      <c r="K91" s="116"/>
      <c r="L91" s="121"/>
    </row>
    <row r="92" spans="1:12" ht="36" customHeight="1" x14ac:dyDescent="0.25">
      <c r="A92" s="325"/>
      <c r="B92" s="323"/>
      <c r="C92" s="332"/>
      <c r="D92" s="116">
        <f t="shared" si="6"/>
        <v>76</v>
      </c>
      <c r="E92" s="138" t="s">
        <v>469</v>
      </c>
      <c r="F92" s="138">
        <v>1</v>
      </c>
      <c r="G92" s="138">
        <v>1</v>
      </c>
      <c r="H92" s="116"/>
      <c r="I92" s="138">
        <v>1</v>
      </c>
      <c r="J92" s="139">
        <f t="shared" si="5"/>
        <v>0.178103448275862</v>
      </c>
      <c r="K92" s="116"/>
      <c r="L92" s="121"/>
    </row>
    <row r="93" spans="1:12" ht="36" customHeight="1" x14ac:dyDescent="0.25">
      <c r="A93" s="325"/>
      <c r="B93" s="323"/>
      <c r="C93" s="332"/>
      <c r="D93" s="116">
        <f t="shared" si="6"/>
        <v>77</v>
      </c>
      <c r="E93" s="138" t="s">
        <v>470</v>
      </c>
      <c r="F93" s="138">
        <v>1</v>
      </c>
      <c r="G93" s="138">
        <v>1</v>
      </c>
      <c r="H93" s="116"/>
      <c r="I93" s="138">
        <v>1</v>
      </c>
      <c r="J93" s="139">
        <f t="shared" si="5"/>
        <v>0.178103448275862</v>
      </c>
      <c r="K93" s="116"/>
      <c r="L93" s="121"/>
    </row>
    <row r="94" spans="1:12" ht="36" customHeight="1" x14ac:dyDescent="0.25">
      <c r="A94" s="325"/>
      <c r="B94" s="323"/>
      <c r="C94" s="332"/>
      <c r="D94" s="116">
        <f t="shared" si="6"/>
        <v>78</v>
      </c>
      <c r="E94" s="138" t="s">
        <v>471</v>
      </c>
      <c r="F94" s="138">
        <v>1</v>
      </c>
      <c r="G94" s="138">
        <v>1</v>
      </c>
      <c r="H94" s="116"/>
      <c r="I94" s="138">
        <v>1</v>
      </c>
      <c r="J94" s="139">
        <f t="shared" si="5"/>
        <v>0.178103448275862</v>
      </c>
      <c r="K94" s="116"/>
      <c r="L94" s="121"/>
    </row>
    <row r="95" spans="1:12" ht="36" customHeight="1" x14ac:dyDescent="0.25">
      <c r="A95" s="325"/>
      <c r="B95" s="323"/>
      <c r="C95" s="332"/>
      <c r="D95" s="116">
        <f t="shared" si="6"/>
        <v>79</v>
      </c>
      <c r="E95" s="138" t="s">
        <v>472</v>
      </c>
      <c r="F95" s="138">
        <v>1</v>
      </c>
      <c r="G95" s="138">
        <v>1</v>
      </c>
      <c r="H95" s="116"/>
      <c r="I95" s="138">
        <v>1</v>
      </c>
      <c r="J95" s="139">
        <f t="shared" si="5"/>
        <v>0.178103448275862</v>
      </c>
      <c r="K95" s="116"/>
      <c r="L95" s="121"/>
    </row>
    <row r="96" spans="1:12" ht="36" customHeight="1" x14ac:dyDescent="0.25">
      <c r="A96" s="325"/>
      <c r="B96" s="323"/>
      <c r="C96" s="333"/>
      <c r="D96" s="116">
        <f t="shared" si="6"/>
        <v>80</v>
      </c>
      <c r="E96" s="138" t="s">
        <v>473</v>
      </c>
      <c r="F96" s="138">
        <v>1</v>
      </c>
      <c r="G96" s="138">
        <v>1</v>
      </c>
      <c r="H96" s="116"/>
      <c r="I96" s="138">
        <v>1</v>
      </c>
      <c r="J96" s="139">
        <f t="shared" si="5"/>
        <v>0.178103448275862</v>
      </c>
      <c r="K96" s="116"/>
      <c r="L96" s="121"/>
    </row>
    <row r="97" spans="1:12" ht="36" customHeight="1" x14ac:dyDescent="0.25">
      <c r="A97" s="325"/>
      <c r="B97" s="323">
        <v>20</v>
      </c>
      <c r="C97" s="331" t="s">
        <v>391</v>
      </c>
      <c r="D97" s="116">
        <f t="shared" si="6"/>
        <v>81</v>
      </c>
      <c r="E97" s="138" t="s">
        <v>474</v>
      </c>
      <c r="F97" s="138">
        <v>1</v>
      </c>
      <c r="G97" s="138">
        <v>1</v>
      </c>
      <c r="H97" s="116"/>
      <c r="I97" s="138">
        <v>1</v>
      </c>
      <c r="J97" s="139">
        <f t="shared" si="5"/>
        <v>0.178103448275862</v>
      </c>
      <c r="K97" s="116"/>
      <c r="L97" s="121"/>
    </row>
    <row r="98" spans="1:12" ht="36" customHeight="1" x14ac:dyDescent="0.25">
      <c r="A98" s="325"/>
      <c r="B98" s="323"/>
      <c r="C98" s="332"/>
      <c r="D98" s="116">
        <f t="shared" si="6"/>
        <v>82</v>
      </c>
      <c r="E98" s="138" t="s">
        <v>475</v>
      </c>
      <c r="F98" s="138">
        <v>1</v>
      </c>
      <c r="G98" s="138">
        <v>1</v>
      </c>
      <c r="H98" s="116"/>
      <c r="I98" s="138">
        <v>1</v>
      </c>
      <c r="J98" s="139">
        <f t="shared" si="5"/>
        <v>0.178103448275862</v>
      </c>
      <c r="K98" s="116"/>
      <c r="L98" s="121"/>
    </row>
    <row r="99" spans="1:12" ht="36" customHeight="1" x14ac:dyDescent="0.25">
      <c r="A99" s="325"/>
      <c r="B99" s="323"/>
      <c r="C99" s="332"/>
      <c r="D99" s="116">
        <f t="shared" si="6"/>
        <v>83</v>
      </c>
      <c r="E99" s="138" t="s">
        <v>476</v>
      </c>
      <c r="F99" s="138">
        <v>1</v>
      </c>
      <c r="G99" s="138">
        <v>1</v>
      </c>
      <c r="H99" s="116"/>
      <c r="I99" s="138">
        <v>1</v>
      </c>
      <c r="J99" s="139">
        <f t="shared" si="5"/>
        <v>0.178103448275862</v>
      </c>
      <c r="K99" s="116"/>
      <c r="L99" s="121"/>
    </row>
    <row r="100" spans="1:12" ht="36" customHeight="1" x14ac:dyDescent="0.25">
      <c r="A100" s="325"/>
      <c r="B100" s="323"/>
      <c r="C100" s="333"/>
      <c r="D100" s="116">
        <f t="shared" si="6"/>
        <v>84</v>
      </c>
      <c r="E100" s="138" t="s">
        <v>477</v>
      </c>
      <c r="F100" s="138">
        <v>1</v>
      </c>
      <c r="G100" s="138">
        <v>1</v>
      </c>
      <c r="H100" s="116"/>
      <c r="I100" s="138">
        <v>1</v>
      </c>
      <c r="J100" s="139">
        <f t="shared" si="5"/>
        <v>0.178103448275862</v>
      </c>
      <c r="K100" s="116"/>
      <c r="L100" s="121"/>
    </row>
    <row r="101" spans="1:12" ht="51" customHeight="1" x14ac:dyDescent="0.25">
      <c r="A101" s="325"/>
      <c r="B101" s="327">
        <v>21</v>
      </c>
      <c r="C101" s="331" t="s">
        <v>392</v>
      </c>
      <c r="D101" s="116">
        <f t="shared" si="6"/>
        <v>85</v>
      </c>
      <c r="E101" s="138" t="s">
        <v>478</v>
      </c>
      <c r="F101" s="138">
        <v>1</v>
      </c>
      <c r="G101" s="138">
        <v>1</v>
      </c>
      <c r="H101" s="116"/>
      <c r="I101" s="138">
        <v>1</v>
      </c>
      <c r="J101" s="139">
        <f t="shared" si="5"/>
        <v>0.178103448275862</v>
      </c>
      <c r="K101" s="116"/>
      <c r="L101" s="121"/>
    </row>
    <row r="102" spans="1:12" ht="51" customHeight="1" x14ac:dyDescent="0.25">
      <c r="A102" s="325"/>
      <c r="B102" s="327"/>
      <c r="C102" s="332"/>
      <c r="D102" s="116">
        <f t="shared" si="6"/>
        <v>86</v>
      </c>
      <c r="E102" s="138" t="s">
        <v>479</v>
      </c>
      <c r="F102" s="138">
        <v>1</v>
      </c>
      <c r="G102" s="138">
        <v>1</v>
      </c>
      <c r="H102" s="116"/>
      <c r="I102" s="138">
        <v>1</v>
      </c>
      <c r="J102" s="139">
        <f t="shared" si="5"/>
        <v>0.178103448275862</v>
      </c>
      <c r="K102" s="116"/>
      <c r="L102" s="121"/>
    </row>
    <row r="103" spans="1:12" ht="51" customHeight="1" x14ac:dyDescent="0.25">
      <c r="A103" s="325"/>
      <c r="B103" s="327"/>
      <c r="C103" s="332"/>
      <c r="D103" s="116">
        <f t="shared" si="6"/>
        <v>87</v>
      </c>
      <c r="E103" s="138" t="s">
        <v>480</v>
      </c>
      <c r="F103" s="138">
        <v>1</v>
      </c>
      <c r="G103" s="138">
        <v>1</v>
      </c>
      <c r="H103" s="116"/>
      <c r="I103" s="138">
        <v>1</v>
      </c>
      <c r="J103" s="139">
        <f t="shared" si="5"/>
        <v>0.178103448275862</v>
      </c>
      <c r="K103" s="116"/>
      <c r="L103" s="121"/>
    </row>
    <row r="104" spans="1:12" ht="51" customHeight="1" x14ac:dyDescent="0.25">
      <c r="A104" s="325"/>
      <c r="B104" s="327"/>
      <c r="C104" s="332"/>
      <c r="D104" s="116">
        <f t="shared" si="6"/>
        <v>88</v>
      </c>
      <c r="E104" s="138" t="s">
        <v>481</v>
      </c>
      <c r="F104" s="138">
        <v>1</v>
      </c>
      <c r="G104" s="138">
        <v>1</v>
      </c>
      <c r="H104" s="116"/>
      <c r="I104" s="138">
        <v>1</v>
      </c>
      <c r="J104" s="139">
        <f t="shared" si="5"/>
        <v>0.178103448275862</v>
      </c>
      <c r="K104" s="116"/>
      <c r="L104" s="121"/>
    </row>
    <row r="105" spans="1:12" ht="51" customHeight="1" x14ac:dyDescent="0.25">
      <c r="A105" s="325"/>
      <c r="B105" s="327"/>
      <c r="C105" s="333"/>
      <c r="D105" s="116">
        <f t="shared" si="6"/>
        <v>89</v>
      </c>
      <c r="E105" s="140" t="s">
        <v>482</v>
      </c>
      <c r="F105" s="138">
        <v>1</v>
      </c>
      <c r="G105" s="138">
        <v>1</v>
      </c>
      <c r="H105" s="116"/>
      <c r="I105" s="138">
        <v>1</v>
      </c>
      <c r="J105" s="139">
        <f t="shared" si="5"/>
        <v>0.178103448275862</v>
      </c>
      <c r="K105" s="116"/>
      <c r="L105" s="121"/>
    </row>
    <row r="106" spans="1:12" ht="51" customHeight="1" x14ac:dyDescent="0.25">
      <c r="A106" s="325"/>
      <c r="B106" s="327">
        <v>22</v>
      </c>
      <c r="C106" s="331" t="s">
        <v>172</v>
      </c>
      <c r="D106" s="116">
        <f t="shared" si="6"/>
        <v>90</v>
      </c>
      <c r="E106" s="138" t="s">
        <v>483</v>
      </c>
      <c r="F106" s="138">
        <v>1</v>
      </c>
      <c r="G106" s="138">
        <v>1</v>
      </c>
      <c r="H106" s="116"/>
      <c r="I106" s="138">
        <v>1</v>
      </c>
      <c r="J106" s="139">
        <f t="shared" si="5"/>
        <v>0.178103448275862</v>
      </c>
      <c r="K106" s="116"/>
      <c r="L106" s="121"/>
    </row>
    <row r="107" spans="1:12" ht="51" customHeight="1" x14ac:dyDescent="0.25">
      <c r="A107" s="325"/>
      <c r="B107" s="327"/>
      <c r="C107" s="332"/>
      <c r="D107" s="116">
        <f t="shared" si="6"/>
        <v>91</v>
      </c>
      <c r="E107" s="138" t="s">
        <v>484</v>
      </c>
      <c r="F107" s="138">
        <v>1</v>
      </c>
      <c r="G107" s="138">
        <v>1</v>
      </c>
      <c r="H107" s="116"/>
      <c r="I107" s="138">
        <v>1</v>
      </c>
      <c r="J107" s="139">
        <f t="shared" si="5"/>
        <v>0.178103448275862</v>
      </c>
      <c r="K107" s="116"/>
      <c r="L107" s="121"/>
    </row>
    <row r="108" spans="1:12" ht="51" customHeight="1" x14ac:dyDescent="0.25">
      <c r="A108" s="325"/>
      <c r="B108" s="327"/>
      <c r="C108" s="332"/>
      <c r="D108" s="116">
        <f t="shared" si="6"/>
        <v>92</v>
      </c>
      <c r="E108" s="138" t="s">
        <v>485</v>
      </c>
      <c r="F108" s="138">
        <v>1</v>
      </c>
      <c r="G108" s="138">
        <v>1</v>
      </c>
      <c r="H108" s="116"/>
      <c r="I108" s="138">
        <v>1</v>
      </c>
      <c r="J108" s="139">
        <f t="shared" si="5"/>
        <v>0.178103448275862</v>
      </c>
      <c r="K108" s="116"/>
      <c r="L108" s="121"/>
    </row>
    <row r="109" spans="1:12" ht="51" customHeight="1" x14ac:dyDescent="0.25">
      <c r="A109" s="325"/>
      <c r="B109" s="327"/>
      <c r="C109" s="333"/>
      <c r="D109" s="116">
        <f t="shared" si="6"/>
        <v>93</v>
      </c>
      <c r="E109" s="138" t="s">
        <v>486</v>
      </c>
      <c r="F109" s="138">
        <v>1</v>
      </c>
      <c r="G109" s="138">
        <v>1</v>
      </c>
      <c r="H109" s="116"/>
      <c r="I109" s="138">
        <v>1</v>
      </c>
      <c r="J109" s="139">
        <f t="shared" si="5"/>
        <v>0.178103448275862</v>
      </c>
      <c r="K109" s="116"/>
      <c r="L109" s="121"/>
    </row>
    <row r="110" spans="1:12" ht="51" customHeight="1" x14ac:dyDescent="0.25">
      <c r="A110" s="325"/>
      <c r="B110" s="327">
        <v>23</v>
      </c>
      <c r="C110" s="331" t="s">
        <v>387</v>
      </c>
      <c r="D110" s="116">
        <f t="shared" si="6"/>
        <v>94</v>
      </c>
      <c r="E110" s="138" t="s">
        <v>487</v>
      </c>
      <c r="F110" s="138">
        <v>1</v>
      </c>
      <c r="G110" s="138">
        <v>1</v>
      </c>
      <c r="H110" s="116"/>
      <c r="I110" s="138">
        <v>1</v>
      </c>
      <c r="J110" s="139">
        <f t="shared" si="5"/>
        <v>0.178103448275862</v>
      </c>
      <c r="K110" s="116"/>
      <c r="L110" s="121"/>
    </row>
    <row r="111" spans="1:12" ht="51" customHeight="1" x14ac:dyDescent="0.25">
      <c r="A111" s="325"/>
      <c r="B111" s="327"/>
      <c r="C111" s="333"/>
      <c r="D111" s="116">
        <f t="shared" si="6"/>
        <v>95</v>
      </c>
      <c r="E111" s="138" t="s">
        <v>488</v>
      </c>
      <c r="F111" s="138">
        <v>1</v>
      </c>
      <c r="G111" s="138">
        <v>1</v>
      </c>
      <c r="H111" s="116"/>
      <c r="I111" s="138">
        <v>1</v>
      </c>
      <c r="J111" s="139">
        <f t="shared" si="5"/>
        <v>0.178103448275862</v>
      </c>
      <c r="K111" s="116"/>
      <c r="L111" s="121"/>
    </row>
    <row r="112" spans="1:12" ht="51" customHeight="1" x14ac:dyDescent="0.25">
      <c r="A112" s="325"/>
      <c r="B112" s="327">
        <v>24</v>
      </c>
      <c r="C112" s="331" t="s">
        <v>385</v>
      </c>
      <c r="D112" s="116">
        <f t="shared" si="6"/>
        <v>96</v>
      </c>
      <c r="E112" s="138" t="s">
        <v>489</v>
      </c>
      <c r="F112" s="138">
        <v>1</v>
      </c>
      <c r="G112" s="138">
        <v>1</v>
      </c>
      <c r="H112" s="116"/>
      <c r="I112" s="138">
        <v>1</v>
      </c>
      <c r="J112" s="139">
        <f t="shared" si="5"/>
        <v>0.178103448275862</v>
      </c>
      <c r="K112" s="116"/>
      <c r="L112" s="121"/>
    </row>
    <row r="113" spans="1:12" ht="51" customHeight="1" x14ac:dyDescent="0.25">
      <c r="A113" s="325"/>
      <c r="B113" s="327"/>
      <c r="C113" s="332"/>
      <c r="D113" s="116">
        <f t="shared" si="6"/>
        <v>97</v>
      </c>
      <c r="E113" s="138" t="s">
        <v>490</v>
      </c>
      <c r="F113" s="138">
        <v>1</v>
      </c>
      <c r="G113" s="138">
        <v>1</v>
      </c>
      <c r="H113" s="116"/>
      <c r="I113" s="138">
        <v>1</v>
      </c>
      <c r="J113" s="139">
        <f t="shared" si="5"/>
        <v>0.178103448275862</v>
      </c>
      <c r="K113" s="116"/>
      <c r="L113" s="121"/>
    </row>
    <row r="114" spans="1:12" ht="51" customHeight="1" x14ac:dyDescent="0.25">
      <c r="A114" s="325"/>
      <c r="B114" s="327"/>
      <c r="C114" s="332"/>
      <c r="D114" s="116">
        <f t="shared" si="6"/>
        <v>98</v>
      </c>
      <c r="E114" s="138" t="s">
        <v>491</v>
      </c>
      <c r="F114" s="138">
        <v>1</v>
      </c>
      <c r="G114" s="138">
        <v>1</v>
      </c>
      <c r="H114" s="116"/>
      <c r="I114" s="138">
        <v>1</v>
      </c>
      <c r="J114" s="139">
        <f t="shared" si="5"/>
        <v>0.178103448275862</v>
      </c>
      <c r="K114" s="116"/>
      <c r="L114" s="121"/>
    </row>
    <row r="115" spans="1:12" ht="51" customHeight="1" x14ac:dyDescent="0.25">
      <c r="A115" s="325"/>
      <c r="B115" s="327"/>
      <c r="C115" s="332"/>
      <c r="D115" s="116">
        <f t="shared" si="6"/>
        <v>99</v>
      </c>
      <c r="E115" s="138" t="s">
        <v>492</v>
      </c>
      <c r="F115" s="138">
        <v>1</v>
      </c>
      <c r="G115" s="138">
        <v>1</v>
      </c>
      <c r="H115" s="116"/>
      <c r="I115" s="138">
        <v>1</v>
      </c>
      <c r="J115" s="139">
        <f t="shared" si="5"/>
        <v>0.178103448275862</v>
      </c>
      <c r="K115" s="116"/>
      <c r="L115" s="121"/>
    </row>
    <row r="116" spans="1:12" ht="51" customHeight="1" x14ac:dyDescent="0.25">
      <c r="A116" s="325"/>
      <c r="B116" s="327"/>
      <c r="C116" s="333"/>
      <c r="D116" s="116">
        <f t="shared" si="6"/>
        <v>100</v>
      </c>
      <c r="E116" s="138" t="s">
        <v>493</v>
      </c>
      <c r="F116" s="138">
        <v>1</v>
      </c>
      <c r="G116" s="138">
        <v>1</v>
      </c>
      <c r="H116" s="116"/>
      <c r="I116" s="138">
        <v>1</v>
      </c>
      <c r="J116" s="139">
        <f t="shared" si="5"/>
        <v>0.178103448275862</v>
      </c>
      <c r="K116" s="116"/>
      <c r="L116" s="121"/>
    </row>
    <row r="117" spans="1:12" ht="51" customHeight="1" x14ac:dyDescent="0.25">
      <c r="A117" s="325"/>
      <c r="B117" s="38">
        <v>25</v>
      </c>
      <c r="C117" s="138" t="s">
        <v>393</v>
      </c>
      <c r="D117" s="116">
        <f t="shared" si="6"/>
        <v>101</v>
      </c>
      <c r="E117" s="138" t="s">
        <v>494</v>
      </c>
      <c r="F117" s="138">
        <v>1</v>
      </c>
      <c r="G117" s="138">
        <v>1</v>
      </c>
      <c r="H117" s="116"/>
      <c r="I117" s="138">
        <v>1</v>
      </c>
      <c r="J117" s="139">
        <f t="shared" si="5"/>
        <v>0.178103448275862</v>
      </c>
      <c r="K117" s="116"/>
      <c r="L117" s="121"/>
    </row>
    <row r="118" spans="1:12" ht="51" customHeight="1" x14ac:dyDescent="0.25">
      <c r="A118" s="326"/>
      <c r="B118" s="38">
        <v>26</v>
      </c>
      <c r="C118" s="138" t="s">
        <v>389</v>
      </c>
      <c r="D118" s="116">
        <f t="shared" si="6"/>
        <v>102</v>
      </c>
      <c r="E118" s="138" t="s">
        <v>495</v>
      </c>
      <c r="F118" s="138">
        <v>1</v>
      </c>
      <c r="G118" s="138">
        <v>1</v>
      </c>
      <c r="H118" s="116"/>
      <c r="I118" s="138">
        <v>1</v>
      </c>
      <c r="J118" s="139">
        <f t="shared" si="5"/>
        <v>0.178103448275862</v>
      </c>
      <c r="K118" s="116"/>
      <c r="L118" s="121"/>
    </row>
    <row r="119" spans="1:12" s="106" customFormat="1" ht="51" customHeight="1" x14ac:dyDescent="0.25">
      <c r="A119" s="124" t="s">
        <v>118</v>
      </c>
      <c r="B119" s="58">
        <v>26</v>
      </c>
      <c r="C119" s="58" t="s">
        <v>119</v>
      </c>
      <c r="D119" s="112">
        <v>102</v>
      </c>
      <c r="E119" s="58" t="s">
        <v>151</v>
      </c>
      <c r="F119" s="112">
        <f>SUM(F17:F118)</f>
        <v>102</v>
      </c>
      <c r="G119" s="112">
        <f>SUM(G17:G118)</f>
        <v>102</v>
      </c>
      <c r="H119" s="112">
        <f t="shared" ref="H119:L119" si="7">SUM(H17:H118)</f>
        <v>0</v>
      </c>
      <c r="I119" s="112">
        <f t="shared" si="7"/>
        <v>102</v>
      </c>
      <c r="J119" s="113">
        <f t="shared" si="7"/>
        <v>14.304193548387119</v>
      </c>
      <c r="K119" s="112">
        <f t="shared" si="7"/>
        <v>0</v>
      </c>
      <c r="L119" s="112">
        <f t="shared" si="7"/>
        <v>0</v>
      </c>
    </row>
  </sheetData>
  <mergeCells count="57">
    <mergeCell ref="B36:B38"/>
    <mergeCell ref="C36:C38"/>
    <mergeCell ref="B112:B116"/>
    <mergeCell ref="C112:C116"/>
    <mergeCell ref="B101:B105"/>
    <mergeCell ref="C101:C105"/>
    <mergeCell ref="B106:B109"/>
    <mergeCell ref="C106:C109"/>
    <mergeCell ref="B110:B111"/>
    <mergeCell ref="C110:C111"/>
    <mergeCell ref="B61:B85"/>
    <mergeCell ref="C61:C85"/>
    <mergeCell ref="B86:B96"/>
    <mergeCell ref="C86:C96"/>
    <mergeCell ref="B97:B100"/>
    <mergeCell ref="C97:C100"/>
    <mergeCell ref="C54:C56"/>
    <mergeCell ref="B59:B60"/>
    <mergeCell ref="C59:C60"/>
    <mergeCell ref="B39:B41"/>
    <mergeCell ref="C39:C41"/>
    <mergeCell ref="B42:B46"/>
    <mergeCell ref="C42:C46"/>
    <mergeCell ref="B47:B49"/>
    <mergeCell ref="C47:C49"/>
    <mergeCell ref="C51:C53"/>
    <mergeCell ref="B51:B53"/>
    <mergeCell ref="A17:A118"/>
    <mergeCell ref="B17:B19"/>
    <mergeCell ref="C17:C19"/>
    <mergeCell ref="B20:B21"/>
    <mergeCell ref="C20:C21"/>
    <mergeCell ref="B22:B23"/>
    <mergeCell ref="C22:C23"/>
    <mergeCell ref="B24:B26"/>
    <mergeCell ref="C24:C26"/>
    <mergeCell ref="B27:B29"/>
    <mergeCell ref="C27:C29"/>
    <mergeCell ref="B30:B33"/>
    <mergeCell ref="C30:C33"/>
    <mergeCell ref="B34:B35"/>
    <mergeCell ref="C34:C35"/>
    <mergeCell ref="B54:B56"/>
    <mergeCell ref="A7:A15"/>
    <mergeCell ref="G4:H4"/>
    <mergeCell ref="I4:J4"/>
    <mergeCell ref="K4:L4"/>
    <mergeCell ref="A3:A5"/>
    <mergeCell ref="B3:C3"/>
    <mergeCell ref="D3:E3"/>
    <mergeCell ref="F3:H3"/>
    <mergeCell ref="I3:L3"/>
    <mergeCell ref="B4:B5"/>
    <mergeCell ref="C4:C5"/>
    <mergeCell ref="D4:D5"/>
    <mergeCell ref="E4:E5"/>
    <mergeCell ref="F4:F5"/>
  </mergeCells>
  <conditionalFormatting sqref="A119 A7 A16:A17 C101:C119 C86:C96 D7:L119 C54:C60 B101 B106:B119 B86 B57:B61 C7:C50 B7:B31 B34:B47 B49:B51">
    <cfRule type="cellIs" dxfId="5" priority="4" stopIfTrue="1" operator="equal">
      <formula>0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49" orientation="landscape" r:id="rId1"/>
  <rowBreaks count="3" manualBreakCount="3">
    <brk id="37" max="11" man="1"/>
    <brk id="74" max="11" man="1"/>
    <brk id="100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2:L35"/>
  <sheetViews>
    <sheetView view="pageBreakPreview" topLeftCell="A7" zoomScale="70" zoomScaleSheetLayoutView="70" workbookViewId="0">
      <selection activeCell="B44" sqref="B44:H46"/>
    </sheetView>
  </sheetViews>
  <sheetFormatPr defaultRowHeight="20.25" x14ac:dyDescent="0.25"/>
  <cols>
    <col min="1" max="1" width="19.140625" style="158" customWidth="1"/>
    <col min="2" max="2" width="6.28515625" style="158" customWidth="1"/>
    <col min="3" max="3" width="25.28515625" style="107" customWidth="1"/>
    <col min="4" max="4" width="7.7109375" style="107" customWidth="1"/>
    <col min="5" max="5" width="37.140625" style="107" customWidth="1"/>
    <col min="6" max="6" width="9.140625" style="107" customWidth="1"/>
    <col min="7" max="8" width="20.85546875" style="107" customWidth="1"/>
    <col min="9" max="9" width="13.42578125" style="107" customWidth="1"/>
    <col min="10" max="10" width="13.28515625" style="159" customWidth="1"/>
    <col min="11" max="11" width="13.42578125" style="107" customWidth="1"/>
    <col min="12" max="12" width="13.28515625" style="159" customWidth="1"/>
    <col min="13" max="13" width="0" style="107" hidden="1" customWidth="1"/>
    <col min="14" max="16384" width="9.140625" style="107"/>
  </cols>
  <sheetData>
    <row r="2" spans="1:12" ht="11.25" customHeight="1" x14ac:dyDescent="0.25">
      <c r="A2" s="109"/>
      <c r="B2" s="109"/>
      <c r="C2" s="110"/>
      <c r="D2" s="110"/>
      <c r="E2" s="110"/>
      <c r="F2" s="110"/>
      <c r="G2" s="110"/>
      <c r="H2" s="110"/>
      <c r="I2" s="110"/>
      <c r="J2" s="111"/>
      <c r="K2" s="110"/>
      <c r="L2" s="110"/>
    </row>
    <row r="3" spans="1:12" ht="22.5" customHeight="1" x14ac:dyDescent="0.25">
      <c r="A3" s="256" t="s">
        <v>43</v>
      </c>
      <c r="B3" s="255" t="s">
        <v>86</v>
      </c>
      <c r="C3" s="255"/>
      <c r="D3" s="255" t="s">
        <v>87</v>
      </c>
      <c r="E3" s="255"/>
      <c r="F3" s="255" t="s">
        <v>110</v>
      </c>
      <c r="G3" s="255"/>
      <c r="H3" s="255"/>
      <c r="I3" s="255" t="s">
        <v>88</v>
      </c>
      <c r="J3" s="255"/>
      <c r="K3" s="255"/>
      <c r="L3" s="255"/>
    </row>
    <row r="4" spans="1:12" s="106" customFormat="1" ht="42.75" customHeight="1" x14ac:dyDescent="0.25">
      <c r="A4" s="256"/>
      <c r="B4" s="256" t="s">
        <v>89</v>
      </c>
      <c r="C4" s="255" t="s">
        <v>90</v>
      </c>
      <c r="D4" s="256" t="s">
        <v>89</v>
      </c>
      <c r="E4" s="255" t="s">
        <v>91</v>
      </c>
      <c r="F4" s="255" t="s">
        <v>92</v>
      </c>
      <c r="G4" s="255" t="s">
        <v>88</v>
      </c>
      <c r="H4" s="255"/>
      <c r="I4" s="255" t="s">
        <v>93</v>
      </c>
      <c r="J4" s="255"/>
      <c r="K4" s="255" t="s">
        <v>94</v>
      </c>
      <c r="L4" s="255"/>
    </row>
    <row r="5" spans="1:12" s="106" customFormat="1" ht="107.25" customHeight="1" x14ac:dyDescent="0.25">
      <c r="A5" s="256"/>
      <c r="B5" s="256"/>
      <c r="C5" s="255"/>
      <c r="D5" s="256"/>
      <c r="E5" s="255"/>
      <c r="F5" s="255"/>
      <c r="G5" s="112" t="s">
        <v>130</v>
      </c>
      <c r="H5" s="112" t="s">
        <v>95</v>
      </c>
      <c r="I5" s="112" t="s">
        <v>96</v>
      </c>
      <c r="J5" s="113" t="s">
        <v>97</v>
      </c>
      <c r="K5" s="112" t="s">
        <v>96</v>
      </c>
      <c r="L5" s="113" t="s">
        <v>97</v>
      </c>
    </row>
    <row r="6" spans="1:12" ht="24.75" customHeight="1" x14ac:dyDescent="0.25">
      <c r="A6" s="114">
        <v>1</v>
      </c>
      <c r="B6" s="114">
        <f t="shared" ref="B6:L6" si="0">+A6+1</f>
        <v>2</v>
      </c>
      <c r="C6" s="115">
        <f t="shared" si="0"/>
        <v>3</v>
      </c>
      <c r="D6" s="115">
        <f t="shared" si="0"/>
        <v>4</v>
      </c>
      <c r="E6" s="115">
        <f t="shared" si="0"/>
        <v>5</v>
      </c>
      <c r="F6" s="115">
        <f>+E6+1</f>
        <v>6</v>
      </c>
      <c r="G6" s="115">
        <f t="shared" si="0"/>
        <v>7</v>
      </c>
      <c r="H6" s="115">
        <f t="shared" si="0"/>
        <v>8</v>
      </c>
      <c r="I6" s="115">
        <f t="shared" si="0"/>
        <v>9</v>
      </c>
      <c r="J6" s="114">
        <f t="shared" si="0"/>
        <v>10</v>
      </c>
      <c r="K6" s="115">
        <f t="shared" si="0"/>
        <v>11</v>
      </c>
      <c r="L6" s="114">
        <f t="shared" si="0"/>
        <v>12</v>
      </c>
    </row>
    <row r="7" spans="1:12" ht="24.75" customHeight="1" x14ac:dyDescent="0.25">
      <c r="A7" s="255" t="s">
        <v>59</v>
      </c>
      <c r="B7" s="313">
        <v>1</v>
      </c>
      <c r="C7" s="313" t="s">
        <v>141</v>
      </c>
      <c r="D7" s="39">
        <v>1</v>
      </c>
      <c r="E7" s="39" t="s">
        <v>324</v>
      </c>
      <c r="F7" s="116">
        <v>1</v>
      </c>
      <c r="G7" s="116">
        <v>1</v>
      </c>
      <c r="H7" s="116"/>
      <c r="I7" s="116">
        <v>1</v>
      </c>
      <c r="J7" s="117">
        <v>0.04</v>
      </c>
      <c r="K7" s="116"/>
      <c r="L7" s="121"/>
    </row>
    <row r="8" spans="1:12" ht="24.75" customHeight="1" x14ac:dyDescent="0.25">
      <c r="A8" s="255"/>
      <c r="B8" s="314"/>
      <c r="C8" s="314"/>
      <c r="D8" s="39">
        <f>1+D7</f>
        <v>2</v>
      </c>
      <c r="E8" s="39" t="s">
        <v>325</v>
      </c>
      <c r="F8" s="116">
        <v>1</v>
      </c>
      <c r="G8" s="116">
        <v>1</v>
      </c>
      <c r="H8" s="116"/>
      <c r="I8" s="116">
        <v>1</v>
      </c>
      <c r="J8" s="117">
        <v>0.15</v>
      </c>
      <c r="K8" s="116"/>
      <c r="L8" s="121"/>
    </row>
    <row r="9" spans="1:12" ht="24.75" customHeight="1" x14ac:dyDescent="0.25">
      <c r="A9" s="255"/>
      <c r="B9" s="314"/>
      <c r="C9" s="314"/>
      <c r="D9" s="39">
        <f t="shared" ref="D9:D21" si="1">1+D8</f>
        <v>3</v>
      </c>
      <c r="E9" s="39" t="s">
        <v>326</v>
      </c>
      <c r="F9" s="116">
        <v>1</v>
      </c>
      <c r="G9" s="116">
        <v>1</v>
      </c>
      <c r="H9" s="116"/>
      <c r="I9" s="116">
        <v>1</v>
      </c>
      <c r="J9" s="117">
        <v>7.0000000000000007E-2</v>
      </c>
      <c r="K9" s="116"/>
      <c r="L9" s="121"/>
    </row>
    <row r="10" spans="1:12" ht="24.75" customHeight="1" x14ac:dyDescent="0.25">
      <c r="A10" s="255"/>
      <c r="B10" s="314"/>
      <c r="C10" s="314"/>
      <c r="D10" s="39">
        <f t="shared" si="1"/>
        <v>4</v>
      </c>
      <c r="E10" s="39" t="s">
        <v>327</v>
      </c>
      <c r="F10" s="116">
        <v>1</v>
      </c>
      <c r="G10" s="116">
        <v>1</v>
      </c>
      <c r="H10" s="116"/>
      <c r="I10" s="116">
        <v>1</v>
      </c>
      <c r="J10" s="117">
        <v>0.08</v>
      </c>
      <c r="K10" s="116"/>
      <c r="L10" s="121"/>
    </row>
    <row r="11" spans="1:12" ht="24.75" customHeight="1" x14ac:dyDescent="0.25">
      <c r="A11" s="255"/>
      <c r="B11" s="315"/>
      <c r="C11" s="315"/>
      <c r="D11" s="39">
        <f t="shared" si="1"/>
        <v>5</v>
      </c>
      <c r="E11" s="39" t="s">
        <v>328</v>
      </c>
      <c r="F11" s="116">
        <v>1</v>
      </c>
      <c r="G11" s="116">
        <v>1</v>
      </c>
      <c r="H11" s="116"/>
      <c r="I11" s="116">
        <v>1</v>
      </c>
      <c r="J11" s="117">
        <v>0.04</v>
      </c>
      <c r="K11" s="116"/>
      <c r="L11" s="121"/>
    </row>
    <row r="12" spans="1:12" ht="24.75" customHeight="1" x14ac:dyDescent="0.25">
      <c r="A12" s="255"/>
      <c r="B12" s="313">
        <v>2</v>
      </c>
      <c r="C12" s="313" t="s">
        <v>142</v>
      </c>
      <c r="D12" s="39">
        <f t="shared" si="1"/>
        <v>6</v>
      </c>
      <c r="E12" s="39" t="s">
        <v>329</v>
      </c>
      <c r="F12" s="116">
        <v>1</v>
      </c>
      <c r="G12" s="116">
        <v>1</v>
      </c>
      <c r="H12" s="116"/>
      <c r="I12" s="116">
        <v>1</v>
      </c>
      <c r="J12" s="117">
        <v>0.03</v>
      </c>
      <c r="K12" s="116"/>
      <c r="L12" s="121"/>
    </row>
    <row r="13" spans="1:12" ht="24.75" customHeight="1" x14ac:dyDescent="0.25">
      <c r="A13" s="255"/>
      <c r="B13" s="315"/>
      <c r="C13" s="315"/>
      <c r="D13" s="39">
        <f t="shared" si="1"/>
        <v>7</v>
      </c>
      <c r="E13" s="39" t="s">
        <v>330</v>
      </c>
      <c r="F13" s="116">
        <v>1</v>
      </c>
      <c r="G13" s="116">
        <v>1</v>
      </c>
      <c r="H13" s="116"/>
      <c r="I13" s="116">
        <v>1</v>
      </c>
      <c r="J13" s="117">
        <v>0.04</v>
      </c>
      <c r="K13" s="116"/>
      <c r="L13" s="121"/>
    </row>
    <row r="14" spans="1:12" ht="24.75" customHeight="1" x14ac:dyDescent="0.25">
      <c r="A14" s="255"/>
      <c r="B14" s="313">
        <v>3</v>
      </c>
      <c r="C14" s="313" t="s">
        <v>143</v>
      </c>
      <c r="D14" s="39">
        <f t="shared" si="1"/>
        <v>8</v>
      </c>
      <c r="E14" s="39" t="s">
        <v>331</v>
      </c>
      <c r="F14" s="116">
        <v>1</v>
      </c>
      <c r="G14" s="116">
        <v>1</v>
      </c>
      <c r="H14" s="116"/>
      <c r="I14" s="116">
        <v>1</v>
      </c>
      <c r="J14" s="117">
        <v>0.25</v>
      </c>
      <c r="K14" s="116"/>
      <c r="L14" s="121"/>
    </row>
    <row r="15" spans="1:12" ht="24.75" customHeight="1" x14ac:dyDescent="0.25">
      <c r="A15" s="255"/>
      <c r="B15" s="314"/>
      <c r="C15" s="314"/>
      <c r="D15" s="39">
        <f t="shared" si="1"/>
        <v>9</v>
      </c>
      <c r="E15" s="141" t="s">
        <v>332</v>
      </c>
      <c r="F15" s="116">
        <v>1</v>
      </c>
      <c r="G15" s="116">
        <v>1</v>
      </c>
      <c r="H15" s="116"/>
      <c r="I15" s="116">
        <v>1</v>
      </c>
      <c r="J15" s="117">
        <v>0.45</v>
      </c>
      <c r="K15" s="116"/>
      <c r="L15" s="121"/>
    </row>
    <row r="16" spans="1:12" ht="24.75" customHeight="1" x14ac:dyDescent="0.25">
      <c r="A16" s="255"/>
      <c r="B16" s="314"/>
      <c r="C16" s="314"/>
      <c r="D16" s="39">
        <f t="shared" si="1"/>
        <v>10</v>
      </c>
      <c r="E16" s="39" t="s">
        <v>333</v>
      </c>
      <c r="F16" s="116">
        <v>1</v>
      </c>
      <c r="G16" s="116">
        <v>1</v>
      </c>
      <c r="H16" s="116"/>
      <c r="I16" s="116">
        <v>1</v>
      </c>
      <c r="J16" s="117">
        <v>0.13</v>
      </c>
      <c r="K16" s="116"/>
      <c r="L16" s="121"/>
    </row>
    <row r="17" spans="1:12" ht="24.75" customHeight="1" x14ac:dyDescent="0.25">
      <c r="A17" s="255"/>
      <c r="B17" s="314"/>
      <c r="C17" s="314"/>
      <c r="D17" s="39">
        <f t="shared" si="1"/>
        <v>11</v>
      </c>
      <c r="E17" s="39" t="s">
        <v>334</v>
      </c>
      <c r="F17" s="116">
        <v>1</v>
      </c>
      <c r="G17" s="116">
        <v>1</v>
      </c>
      <c r="H17" s="116"/>
      <c r="I17" s="116">
        <v>1</v>
      </c>
      <c r="J17" s="117">
        <v>0.18</v>
      </c>
      <c r="K17" s="116"/>
      <c r="L17" s="121"/>
    </row>
    <row r="18" spans="1:12" ht="24.75" customHeight="1" x14ac:dyDescent="0.25">
      <c r="A18" s="255"/>
      <c r="B18" s="328">
        <v>4</v>
      </c>
      <c r="C18" s="328" t="s">
        <v>339</v>
      </c>
      <c r="D18" s="39">
        <f t="shared" si="1"/>
        <v>12</v>
      </c>
      <c r="E18" s="39" t="s">
        <v>335</v>
      </c>
      <c r="F18" s="116">
        <v>1</v>
      </c>
      <c r="G18" s="116">
        <v>1</v>
      </c>
      <c r="H18" s="116"/>
      <c r="I18" s="116">
        <v>1</v>
      </c>
      <c r="J18" s="117">
        <v>0.2</v>
      </c>
      <c r="K18" s="116"/>
      <c r="L18" s="121"/>
    </row>
    <row r="19" spans="1:12" ht="24.75" customHeight="1" x14ac:dyDescent="0.25">
      <c r="A19" s="255"/>
      <c r="B19" s="328"/>
      <c r="C19" s="328"/>
      <c r="D19" s="39">
        <f t="shared" si="1"/>
        <v>13</v>
      </c>
      <c r="E19" s="39" t="s">
        <v>336</v>
      </c>
      <c r="F19" s="116">
        <v>1</v>
      </c>
      <c r="G19" s="116">
        <v>1</v>
      </c>
      <c r="H19" s="116"/>
      <c r="I19" s="116">
        <v>1</v>
      </c>
      <c r="J19" s="117">
        <v>0.12</v>
      </c>
      <c r="K19" s="116"/>
      <c r="L19" s="121"/>
    </row>
    <row r="20" spans="1:12" ht="24.75" customHeight="1" x14ac:dyDescent="0.25">
      <c r="A20" s="255"/>
      <c r="B20" s="328"/>
      <c r="C20" s="328"/>
      <c r="D20" s="39">
        <f t="shared" si="1"/>
        <v>14</v>
      </c>
      <c r="E20" s="39" t="s">
        <v>337</v>
      </c>
      <c r="F20" s="116">
        <v>1</v>
      </c>
      <c r="G20" s="116">
        <v>1</v>
      </c>
      <c r="H20" s="116"/>
      <c r="I20" s="116">
        <v>1</v>
      </c>
      <c r="J20" s="117">
        <v>0.14000000000000001</v>
      </c>
      <c r="K20" s="116"/>
      <c r="L20" s="121"/>
    </row>
    <row r="21" spans="1:12" ht="24.75" customHeight="1" x14ac:dyDescent="0.25">
      <c r="A21" s="255"/>
      <c r="B21" s="328"/>
      <c r="C21" s="328"/>
      <c r="D21" s="39">
        <f t="shared" si="1"/>
        <v>15</v>
      </c>
      <c r="E21" s="39" t="s">
        <v>338</v>
      </c>
      <c r="F21" s="116">
        <v>1</v>
      </c>
      <c r="G21" s="116">
        <v>1</v>
      </c>
      <c r="H21" s="116"/>
      <c r="I21" s="116">
        <v>1</v>
      </c>
      <c r="J21" s="117">
        <v>0.18</v>
      </c>
      <c r="K21" s="116"/>
      <c r="L21" s="121"/>
    </row>
    <row r="22" spans="1:12" s="106" customFormat="1" ht="24.75" customHeight="1" x14ac:dyDescent="0.25">
      <c r="A22" s="124" t="s">
        <v>118</v>
      </c>
      <c r="B22" s="58">
        <v>4</v>
      </c>
      <c r="C22" s="58" t="s">
        <v>119</v>
      </c>
      <c r="D22" s="112">
        <v>15</v>
      </c>
      <c r="E22" s="58" t="s">
        <v>119</v>
      </c>
      <c r="F22" s="112">
        <f>SUM(F7:F21)</f>
        <v>15</v>
      </c>
      <c r="G22" s="112">
        <f>SUM(G7:G21)</f>
        <v>15</v>
      </c>
      <c r="H22" s="112">
        <f t="shared" ref="H22:L22" si="2">SUM(H7:H21)</f>
        <v>0</v>
      </c>
      <c r="I22" s="112">
        <f t="shared" si="2"/>
        <v>15</v>
      </c>
      <c r="J22" s="126">
        <f t="shared" si="2"/>
        <v>2.1</v>
      </c>
      <c r="K22" s="112">
        <f t="shared" si="2"/>
        <v>0</v>
      </c>
      <c r="L22" s="112">
        <f t="shared" si="2"/>
        <v>0</v>
      </c>
    </row>
    <row r="23" spans="1:12" ht="24.75" customHeight="1" x14ac:dyDescent="0.25">
      <c r="A23" s="255" t="s">
        <v>60</v>
      </c>
      <c r="B23" s="306">
        <v>1</v>
      </c>
      <c r="C23" s="334" t="s">
        <v>166</v>
      </c>
      <c r="D23" s="116">
        <v>1</v>
      </c>
      <c r="E23" s="142" t="s">
        <v>506</v>
      </c>
      <c r="F23" s="116">
        <v>1</v>
      </c>
      <c r="G23" s="116">
        <v>1</v>
      </c>
      <c r="H23" s="116"/>
      <c r="I23" s="116">
        <v>1</v>
      </c>
      <c r="J23" s="117">
        <v>0.06</v>
      </c>
      <c r="K23" s="116"/>
      <c r="L23" s="121"/>
    </row>
    <row r="24" spans="1:12" ht="24.75" customHeight="1" x14ac:dyDescent="0.25">
      <c r="A24" s="255"/>
      <c r="B24" s="306"/>
      <c r="C24" s="334"/>
      <c r="D24" s="116">
        <f>1+D23</f>
        <v>2</v>
      </c>
      <c r="E24" s="142" t="s">
        <v>507</v>
      </c>
      <c r="F24" s="116">
        <v>1</v>
      </c>
      <c r="G24" s="116">
        <v>1</v>
      </c>
      <c r="H24" s="116"/>
      <c r="I24" s="116">
        <v>1</v>
      </c>
      <c r="J24" s="117">
        <v>0.06</v>
      </c>
      <c r="K24" s="116"/>
      <c r="L24" s="121"/>
    </row>
    <row r="25" spans="1:12" ht="24.75" customHeight="1" x14ac:dyDescent="0.25">
      <c r="A25" s="255"/>
      <c r="B25" s="306"/>
      <c r="C25" s="334"/>
      <c r="D25" s="116">
        <f t="shared" ref="D25:D34" si="3">1+D24</f>
        <v>3</v>
      </c>
      <c r="E25" s="142" t="s">
        <v>508</v>
      </c>
      <c r="F25" s="116">
        <v>1</v>
      </c>
      <c r="G25" s="116">
        <v>1</v>
      </c>
      <c r="H25" s="116"/>
      <c r="I25" s="116">
        <v>1</v>
      </c>
      <c r="J25" s="117">
        <v>0.06</v>
      </c>
      <c r="K25" s="116"/>
      <c r="L25" s="121"/>
    </row>
    <row r="26" spans="1:12" ht="24.75" customHeight="1" x14ac:dyDescent="0.25">
      <c r="A26" s="255"/>
      <c r="B26" s="306"/>
      <c r="C26" s="334"/>
      <c r="D26" s="116">
        <f t="shared" si="3"/>
        <v>4</v>
      </c>
      <c r="E26" s="143" t="s">
        <v>509</v>
      </c>
      <c r="F26" s="116">
        <v>1</v>
      </c>
      <c r="G26" s="116">
        <v>1</v>
      </c>
      <c r="H26" s="116"/>
      <c r="I26" s="116">
        <v>1</v>
      </c>
      <c r="J26" s="117">
        <v>0.06</v>
      </c>
      <c r="K26" s="116"/>
      <c r="L26" s="121"/>
    </row>
    <row r="27" spans="1:12" ht="24.75" customHeight="1" x14ac:dyDescent="0.25">
      <c r="A27" s="255"/>
      <c r="B27" s="306"/>
      <c r="C27" s="334"/>
      <c r="D27" s="116">
        <f t="shared" si="3"/>
        <v>5</v>
      </c>
      <c r="E27" s="163" t="s">
        <v>510</v>
      </c>
      <c r="F27" s="116">
        <v>1</v>
      </c>
      <c r="G27" s="116">
        <v>1</v>
      </c>
      <c r="H27" s="116"/>
      <c r="I27" s="116">
        <v>1</v>
      </c>
      <c r="J27" s="117">
        <v>0.06</v>
      </c>
      <c r="K27" s="116"/>
      <c r="L27" s="121"/>
    </row>
    <row r="28" spans="1:12" ht="24.75" customHeight="1" x14ac:dyDescent="0.25">
      <c r="A28" s="255"/>
      <c r="B28" s="306"/>
      <c r="C28" s="334"/>
      <c r="D28" s="116">
        <f t="shared" si="3"/>
        <v>6</v>
      </c>
      <c r="E28" s="163" t="s">
        <v>511</v>
      </c>
      <c r="F28" s="116">
        <v>1</v>
      </c>
      <c r="G28" s="116">
        <v>1</v>
      </c>
      <c r="H28" s="116"/>
      <c r="I28" s="116">
        <v>1</v>
      </c>
      <c r="J28" s="117">
        <v>0.06</v>
      </c>
      <c r="K28" s="116"/>
      <c r="L28" s="121"/>
    </row>
    <row r="29" spans="1:12" ht="24.75" customHeight="1" x14ac:dyDescent="0.25">
      <c r="A29" s="255"/>
      <c r="B29" s="306">
        <v>2</v>
      </c>
      <c r="C29" s="335" t="s">
        <v>173</v>
      </c>
      <c r="D29" s="116">
        <f t="shared" si="3"/>
        <v>7</v>
      </c>
      <c r="E29" s="163" t="s">
        <v>512</v>
      </c>
      <c r="F29" s="116">
        <v>1</v>
      </c>
      <c r="G29" s="116">
        <v>1</v>
      </c>
      <c r="H29" s="116"/>
      <c r="I29" s="116">
        <v>1</v>
      </c>
      <c r="J29" s="117">
        <v>0.06</v>
      </c>
      <c r="K29" s="116"/>
      <c r="L29" s="121"/>
    </row>
    <row r="30" spans="1:12" ht="24.75" customHeight="1" x14ac:dyDescent="0.25">
      <c r="A30" s="255"/>
      <c r="B30" s="306"/>
      <c r="C30" s="335"/>
      <c r="D30" s="116">
        <f t="shared" si="3"/>
        <v>8</v>
      </c>
      <c r="E30" s="163" t="s">
        <v>513</v>
      </c>
      <c r="F30" s="116">
        <v>1</v>
      </c>
      <c r="G30" s="116">
        <v>1</v>
      </c>
      <c r="H30" s="116"/>
      <c r="I30" s="116">
        <v>1</v>
      </c>
      <c r="J30" s="117">
        <v>0.06</v>
      </c>
      <c r="K30" s="116"/>
      <c r="L30" s="121"/>
    </row>
    <row r="31" spans="1:12" ht="24.75" customHeight="1" x14ac:dyDescent="0.25">
      <c r="A31" s="255"/>
      <c r="B31" s="306"/>
      <c r="C31" s="335"/>
      <c r="D31" s="116">
        <f t="shared" si="3"/>
        <v>9</v>
      </c>
      <c r="E31" s="163" t="s">
        <v>514</v>
      </c>
      <c r="F31" s="116">
        <v>1</v>
      </c>
      <c r="G31" s="116">
        <v>1</v>
      </c>
      <c r="H31" s="116"/>
      <c r="I31" s="116">
        <v>1</v>
      </c>
      <c r="J31" s="117">
        <v>0.06</v>
      </c>
      <c r="K31" s="116"/>
      <c r="L31" s="121"/>
    </row>
    <row r="32" spans="1:12" ht="24.75" customHeight="1" x14ac:dyDescent="0.25">
      <c r="A32" s="255"/>
      <c r="B32" s="306"/>
      <c r="C32" s="335"/>
      <c r="D32" s="116">
        <f t="shared" si="3"/>
        <v>10</v>
      </c>
      <c r="E32" s="163" t="s">
        <v>515</v>
      </c>
      <c r="F32" s="116">
        <v>1</v>
      </c>
      <c r="G32" s="116">
        <v>1</v>
      </c>
      <c r="H32" s="116"/>
      <c r="I32" s="116">
        <v>1</v>
      </c>
      <c r="J32" s="117">
        <v>0.06</v>
      </c>
      <c r="K32" s="116"/>
      <c r="L32" s="121"/>
    </row>
    <row r="33" spans="1:12" ht="24.75" customHeight="1" x14ac:dyDescent="0.25">
      <c r="A33" s="255"/>
      <c r="B33" s="306"/>
      <c r="C33" s="335"/>
      <c r="D33" s="116">
        <f t="shared" si="3"/>
        <v>11</v>
      </c>
      <c r="E33" s="163" t="s">
        <v>516</v>
      </c>
      <c r="F33" s="116">
        <v>1</v>
      </c>
      <c r="G33" s="116">
        <v>1</v>
      </c>
      <c r="H33" s="116"/>
      <c r="I33" s="116">
        <v>1</v>
      </c>
      <c r="J33" s="117">
        <v>0.06</v>
      </c>
      <c r="K33" s="116"/>
      <c r="L33" s="121"/>
    </row>
    <row r="34" spans="1:12" ht="24.75" customHeight="1" x14ac:dyDescent="0.25">
      <c r="A34" s="255"/>
      <c r="B34" s="306"/>
      <c r="C34" s="335"/>
      <c r="D34" s="116">
        <f t="shared" si="3"/>
        <v>12</v>
      </c>
      <c r="E34" s="163" t="s">
        <v>517</v>
      </c>
      <c r="F34" s="116">
        <v>1</v>
      </c>
      <c r="G34" s="116">
        <v>1</v>
      </c>
      <c r="H34" s="116"/>
      <c r="I34" s="116">
        <v>1</v>
      </c>
      <c r="J34" s="117">
        <v>0.06</v>
      </c>
      <c r="K34" s="116"/>
      <c r="L34" s="121"/>
    </row>
    <row r="35" spans="1:12" s="106" customFormat="1" ht="24.75" customHeight="1" x14ac:dyDescent="0.25">
      <c r="A35" s="124" t="s">
        <v>118</v>
      </c>
      <c r="B35" s="58">
        <v>2</v>
      </c>
      <c r="C35" s="58" t="s">
        <v>119</v>
      </c>
      <c r="D35" s="112">
        <v>12</v>
      </c>
      <c r="E35" s="58" t="s">
        <v>151</v>
      </c>
      <c r="F35" s="112">
        <f>SUM(F23:F34)</f>
        <v>12</v>
      </c>
      <c r="G35" s="112">
        <f>SUM(G23:G34)</f>
        <v>12</v>
      </c>
      <c r="H35" s="112">
        <f t="shared" ref="H35:L35" si="4">SUM(H23:H34)</f>
        <v>0</v>
      </c>
      <c r="I35" s="112">
        <f t="shared" si="4"/>
        <v>12</v>
      </c>
      <c r="J35" s="112">
        <f t="shared" si="4"/>
        <v>0.7200000000000002</v>
      </c>
      <c r="K35" s="112">
        <f t="shared" si="4"/>
        <v>0</v>
      </c>
      <c r="L35" s="112">
        <f t="shared" si="4"/>
        <v>0</v>
      </c>
    </row>
  </sheetData>
  <mergeCells count="27">
    <mergeCell ref="C18:C21"/>
    <mergeCell ref="A23:A34"/>
    <mergeCell ref="B23:B28"/>
    <mergeCell ref="C23:C28"/>
    <mergeCell ref="B29:B34"/>
    <mergeCell ref="C29:C34"/>
    <mergeCell ref="A7:A21"/>
    <mergeCell ref="B7:B11"/>
    <mergeCell ref="C7:C11"/>
    <mergeCell ref="B12:B13"/>
    <mergeCell ref="C12:C13"/>
    <mergeCell ref="B14:B17"/>
    <mergeCell ref="C14:C17"/>
    <mergeCell ref="B18:B21"/>
    <mergeCell ref="G4:H4"/>
    <mergeCell ref="I4:J4"/>
    <mergeCell ref="K4:L4"/>
    <mergeCell ref="A3:A5"/>
    <mergeCell ref="B3:C3"/>
    <mergeCell ref="D3:E3"/>
    <mergeCell ref="F3:H3"/>
    <mergeCell ref="I3:L3"/>
    <mergeCell ref="B4:B5"/>
    <mergeCell ref="C4:C5"/>
    <mergeCell ref="D4:D5"/>
    <mergeCell ref="E4:E5"/>
    <mergeCell ref="F4:F5"/>
  </mergeCells>
  <conditionalFormatting sqref="C35 C29 A35 A7:A23 C7:C23 B7:B35 D7:L35">
    <cfRule type="cellIs" dxfId="4" priority="4" stopIfTrue="1" operator="equal">
      <formula>0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2:L35"/>
  <sheetViews>
    <sheetView view="pageBreakPreview" topLeftCell="A19" zoomScale="70" zoomScaleSheetLayoutView="70" workbookViewId="0">
      <selection activeCell="B44" sqref="B44:H46"/>
    </sheetView>
  </sheetViews>
  <sheetFormatPr defaultRowHeight="20.25" x14ac:dyDescent="0.25"/>
  <cols>
    <col min="1" max="1" width="19.140625" style="158" customWidth="1"/>
    <col min="2" max="2" width="6.28515625" style="158" customWidth="1"/>
    <col min="3" max="3" width="25.28515625" style="107" customWidth="1"/>
    <col min="4" max="4" width="7.7109375" style="107" customWidth="1"/>
    <col min="5" max="5" width="37.140625" style="107" customWidth="1"/>
    <col min="6" max="6" width="9.140625" style="107" customWidth="1"/>
    <col min="7" max="8" width="20.85546875" style="107" customWidth="1"/>
    <col min="9" max="9" width="13.42578125" style="107" customWidth="1"/>
    <col min="10" max="10" width="13.28515625" style="159" customWidth="1"/>
    <col min="11" max="11" width="13.42578125" style="107" customWidth="1"/>
    <col min="12" max="12" width="13.28515625" style="159" customWidth="1"/>
    <col min="13" max="13" width="0" style="107" hidden="1" customWidth="1"/>
    <col min="14" max="16384" width="9.140625" style="107"/>
  </cols>
  <sheetData>
    <row r="2" spans="1:12" ht="11.25" customHeight="1" x14ac:dyDescent="0.25">
      <c r="A2" s="109"/>
      <c r="B2" s="109"/>
      <c r="C2" s="110"/>
      <c r="D2" s="110"/>
      <c r="E2" s="110"/>
      <c r="F2" s="110"/>
      <c r="G2" s="110"/>
      <c r="H2" s="110"/>
      <c r="I2" s="110"/>
      <c r="J2" s="111"/>
      <c r="K2" s="110"/>
      <c r="L2" s="110"/>
    </row>
    <row r="3" spans="1:12" ht="22.5" customHeight="1" x14ac:dyDescent="0.25">
      <c r="A3" s="256" t="s">
        <v>43</v>
      </c>
      <c r="B3" s="255" t="s">
        <v>86</v>
      </c>
      <c r="C3" s="255"/>
      <c r="D3" s="255" t="s">
        <v>87</v>
      </c>
      <c r="E3" s="255"/>
      <c r="F3" s="255" t="s">
        <v>110</v>
      </c>
      <c r="G3" s="255"/>
      <c r="H3" s="255"/>
      <c r="I3" s="255" t="s">
        <v>88</v>
      </c>
      <c r="J3" s="255"/>
      <c r="K3" s="255"/>
      <c r="L3" s="255"/>
    </row>
    <row r="4" spans="1:12" s="106" customFormat="1" ht="42.75" customHeight="1" x14ac:dyDescent="0.25">
      <c r="A4" s="256"/>
      <c r="B4" s="256" t="s">
        <v>89</v>
      </c>
      <c r="C4" s="255" t="s">
        <v>90</v>
      </c>
      <c r="D4" s="256" t="s">
        <v>89</v>
      </c>
      <c r="E4" s="255" t="s">
        <v>91</v>
      </c>
      <c r="F4" s="255" t="s">
        <v>92</v>
      </c>
      <c r="G4" s="255" t="s">
        <v>88</v>
      </c>
      <c r="H4" s="255"/>
      <c r="I4" s="255" t="s">
        <v>93</v>
      </c>
      <c r="J4" s="255"/>
      <c r="K4" s="255" t="s">
        <v>94</v>
      </c>
      <c r="L4" s="255"/>
    </row>
    <row r="5" spans="1:12" s="106" customFormat="1" ht="107.25" customHeight="1" x14ac:dyDescent="0.25">
      <c r="A5" s="256"/>
      <c r="B5" s="256"/>
      <c r="C5" s="255"/>
      <c r="D5" s="256"/>
      <c r="E5" s="255"/>
      <c r="F5" s="255"/>
      <c r="G5" s="112" t="s">
        <v>130</v>
      </c>
      <c r="H5" s="112" t="s">
        <v>95</v>
      </c>
      <c r="I5" s="112" t="s">
        <v>96</v>
      </c>
      <c r="J5" s="113" t="s">
        <v>97</v>
      </c>
      <c r="K5" s="112" t="s">
        <v>96</v>
      </c>
      <c r="L5" s="113" t="s">
        <v>97</v>
      </c>
    </row>
    <row r="6" spans="1:12" ht="24" customHeight="1" x14ac:dyDescent="0.25">
      <c r="A6" s="114">
        <v>1</v>
      </c>
      <c r="B6" s="114">
        <f t="shared" ref="B6:L6" si="0">+A6+1</f>
        <v>2</v>
      </c>
      <c r="C6" s="115">
        <f t="shared" si="0"/>
        <v>3</v>
      </c>
      <c r="D6" s="115">
        <f t="shared" si="0"/>
        <v>4</v>
      </c>
      <c r="E6" s="115">
        <f t="shared" si="0"/>
        <v>5</v>
      </c>
      <c r="F6" s="115">
        <f>+E6+1</f>
        <v>6</v>
      </c>
      <c r="G6" s="115">
        <f t="shared" si="0"/>
        <v>7</v>
      </c>
      <c r="H6" s="115">
        <f t="shared" si="0"/>
        <v>8</v>
      </c>
      <c r="I6" s="115">
        <f t="shared" si="0"/>
        <v>9</v>
      </c>
      <c r="J6" s="114">
        <f t="shared" si="0"/>
        <v>10</v>
      </c>
      <c r="K6" s="115">
        <f t="shared" si="0"/>
        <v>11</v>
      </c>
      <c r="L6" s="114">
        <f t="shared" si="0"/>
        <v>12</v>
      </c>
    </row>
    <row r="7" spans="1:12" ht="24" customHeight="1" x14ac:dyDescent="0.25">
      <c r="A7" s="255" t="s">
        <v>61</v>
      </c>
      <c r="B7" s="306">
        <v>1</v>
      </c>
      <c r="C7" s="328" t="s">
        <v>174</v>
      </c>
      <c r="D7" s="116">
        <v>1</v>
      </c>
      <c r="E7" s="144" t="s">
        <v>189</v>
      </c>
      <c r="F7" s="116">
        <v>1</v>
      </c>
      <c r="G7" s="116">
        <v>1</v>
      </c>
      <c r="H7" s="116"/>
      <c r="I7" s="116">
        <v>1</v>
      </c>
      <c r="J7" s="145">
        <v>0.14000000000000001</v>
      </c>
      <c r="K7" s="116"/>
      <c r="L7" s="121"/>
    </row>
    <row r="8" spans="1:12" ht="24" customHeight="1" x14ac:dyDescent="0.25">
      <c r="A8" s="255"/>
      <c r="B8" s="306"/>
      <c r="C8" s="328"/>
      <c r="D8" s="116">
        <f>1+D7</f>
        <v>2</v>
      </c>
      <c r="E8" s="144" t="s">
        <v>190</v>
      </c>
      <c r="F8" s="116">
        <v>1</v>
      </c>
      <c r="G8" s="116">
        <v>1</v>
      </c>
      <c r="H8" s="116"/>
      <c r="I8" s="116">
        <v>1</v>
      </c>
      <c r="J8" s="145">
        <v>0.14000000000000001</v>
      </c>
      <c r="K8" s="116"/>
      <c r="L8" s="121"/>
    </row>
    <row r="9" spans="1:12" ht="24" customHeight="1" x14ac:dyDescent="0.25">
      <c r="A9" s="255"/>
      <c r="B9" s="306"/>
      <c r="C9" s="328"/>
      <c r="D9" s="116">
        <f t="shared" ref="D9:D34" si="1">1+D8</f>
        <v>3</v>
      </c>
      <c r="E9" s="144" t="s">
        <v>191</v>
      </c>
      <c r="F9" s="116">
        <v>1</v>
      </c>
      <c r="G9" s="116">
        <v>1</v>
      </c>
      <c r="H9" s="116"/>
      <c r="I9" s="116">
        <v>1</v>
      </c>
      <c r="J9" s="145">
        <v>0.14000000000000001</v>
      </c>
      <c r="K9" s="116"/>
      <c r="L9" s="121"/>
    </row>
    <row r="10" spans="1:12" ht="24" customHeight="1" x14ac:dyDescent="0.25">
      <c r="A10" s="255"/>
      <c r="B10" s="306">
        <v>2</v>
      </c>
      <c r="C10" s="328" t="s">
        <v>145</v>
      </c>
      <c r="D10" s="116">
        <f t="shared" si="1"/>
        <v>4</v>
      </c>
      <c r="E10" s="144" t="s">
        <v>308</v>
      </c>
      <c r="F10" s="116">
        <v>1</v>
      </c>
      <c r="G10" s="116">
        <v>1</v>
      </c>
      <c r="H10" s="116"/>
      <c r="I10" s="116">
        <v>1</v>
      </c>
      <c r="J10" s="145">
        <v>0.14000000000000001</v>
      </c>
      <c r="K10" s="116"/>
      <c r="L10" s="121"/>
    </row>
    <row r="11" spans="1:12" ht="24" customHeight="1" x14ac:dyDescent="0.25">
      <c r="A11" s="255"/>
      <c r="B11" s="306"/>
      <c r="C11" s="328"/>
      <c r="D11" s="116">
        <f t="shared" si="1"/>
        <v>5</v>
      </c>
      <c r="E11" s="144" t="s">
        <v>192</v>
      </c>
      <c r="F11" s="116">
        <v>1</v>
      </c>
      <c r="G11" s="116">
        <v>1</v>
      </c>
      <c r="H11" s="116"/>
      <c r="I11" s="116">
        <v>1</v>
      </c>
      <c r="J11" s="145">
        <v>0.14000000000000001</v>
      </c>
      <c r="K11" s="116"/>
      <c r="L11" s="121"/>
    </row>
    <row r="12" spans="1:12" ht="24" customHeight="1" x14ac:dyDescent="0.25">
      <c r="A12" s="255"/>
      <c r="B12" s="306"/>
      <c r="C12" s="328"/>
      <c r="D12" s="116">
        <f t="shared" si="1"/>
        <v>6</v>
      </c>
      <c r="E12" s="144" t="s">
        <v>193</v>
      </c>
      <c r="F12" s="116">
        <v>1</v>
      </c>
      <c r="G12" s="116">
        <v>1</v>
      </c>
      <c r="H12" s="116"/>
      <c r="I12" s="116">
        <v>1</v>
      </c>
      <c r="J12" s="145">
        <v>0.14000000000000001</v>
      </c>
      <c r="K12" s="116"/>
      <c r="L12" s="121"/>
    </row>
    <row r="13" spans="1:12" ht="24" customHeight="1" x14ac:dyDescent="0.25">
      <c r="A13" s="255"/>
      <c r="B13" s="306"/>
      <c r="C13" s="328"/>
      <c r="D13" s="116">
        <f t="shared" si="1"/>
        <v>7</v>
      </c>
      <c r="E13" s="144" t="s">
        <v>309</v>
      </c>
      <c r="F13" s="116">
        <v>1</v>
      </c>
      <c r="G13" s="116">
        <v>1</v>
      </c>
      <c r="H13" s="116"/>
      <c r="I13" s="116">
        <v>1</v>
      </c>
      <c r="J13" s="145">
        <v>0.14000000000000001</v>
      </c>
      <c r="K13" s="116"/>
      <c r="L13" s="121"/>
    </row>
    <row r="14" spans="1:12" ht="24" customHeight="1" x14ac:dyDescent="0.25">
      <c r="A14" s="255"/>
      <c r="B14" s="306"/>
      <c r="C14" s="328"/>
      <c r="D14" s="116">
        <f t="shared" si="1"/>
        <v>8</v>
      </c>
      <c r="E14" s="144" t="s">
        <v>194</v>
      </c>
      <c r="F14" s="116">
        <v>1</v>
      </c>
      <c r="G14" s="116">
        <v>1</v>
      </c>
      <c r="H14" s="116"/>
      <c r="I14" s="116">
        <v>1</v>
      </c>
      <c r="J14" s="145">
        <v>0.14000000000000001</v>
      </c>
      <c r="K14" s="116"/>
      <c r="L14" s="121"/>
    </row>
    <row r="15" spans="1:12" ht="24" customHeight="1" x14ac:dyDescent="0.25">
      <c r="A15" s="255"/>
      <c r="B15" s="306"/>
      <c r="C15" s="328"/>
      <c r="D15" s="116">
        <f t="shared" si="1"/>
        <v>9</v>
      </c>
      <c r="E15" s="144" t="s">
        <v>195</v>
      </c>
      <c r="F15" s="116">
        <v>1</v>
      </c>
      <c r="G15" s="116">
        <v>1</v>
      </c>
      <c r="H15" s="116"/>
      <c r="I15" s="116">
        <v>1</v>
      </c>
      <c r="J15" s="145">
        <v>0.14000000000000001</v>
      </c>
      <c r="K15" s="116"/>
      <c r="L15" s="121"/>
    </row>
    <row r="16" spans="1:12" ht="24" customHeight="1" x14ac:dyDescent="0.25">
      <c r="A16" s="255"/>
      <c r="B16" s="306">
        <v>3</v>
      </c>
      <c r="C16" s="337" t="s">
        <v>146</v>
      </c>
      <c r="D16" s="116">
        <f t="shared" si="1"/>
        <v>10</v>
      </c>
      <c r="E16" s="146" t="s">
        <v>196</v>
      </c>
      <c r="F16" s="116">
        <v>1</v>
      </c>
      <c r="G16" s="116">
        <v>1</v>
      </c>
      <c r="H16" s="116"/>
      <c r="I16" s="116">
        <v>1</v>
      </c>
      <c r="J16" s="145">
        <v>0.14000000000000001</v>
      </c>
      <c r="K16" s="116"/>
      <c r="L16" s="121"/>
    </row>
    <row r="17" spans="1:12" ht="24" customHeight="1" x14ac:dyDescent="0.25">
      <c r="A17" s="255"/>
      <c r="B17" s="306"/>
      <c r="C17" s="337"/>
      <c r="D17" s="116">
        <f t="shared" si="1"/>
        <v>11</v>
      </c>
      <c r="E17" s="146" t="s">
        <v>197</v>
      </c>
      <c r="F17" s="116">
        <v>1</v>
      </c>
      <c r="G17" s="116">
        <v>1</v>
      </c>
      <c r="H17" s="116"/>
      <c r="I17" s="116">
        <v>1</v>
      </c>
      <c r="J17" s="145">
        <v>0.14000000000000001</v>
      </c>
      <c r="K17" s="116"/>
      <c r="L17" s="121"/>
    </row>
    <row r="18" spans="1:12" ht="24" customHeight="1" x14ac:dyDescent="0.25">
      <c r="A18" s="255"/>
      <c r="B18" s="306"/>
      <c r="C18" s="337"/>
      <c r="D18" s="116">
        <f t="shared" si="1"/>
        <v>12</v>
      </c>
      <c r="E18" s="146" t="s">
        <v>198</v>
      </c>
      <c r="F18" s="116">
        <v>1</v>
      </c>
      <c r="G18" s="116">
        <v>1</v>
      </c>
      <c r="H18" s="116"/>
      <c r="I18" s="116">
        <v>1</v>
      </c>
      <c r="J18" s="145">
        <v>0.14000000000000001</v>
      </c>
      <c r="K18" s="116"/>
      <c r="L18" s="121"/>
    </row>
    <row r="19" spans="1:12" ht="24" customHeight="1" x14ac:dyDescent="0.25">
      <c r="A19" s="255"/>
      <c r="B19" s="306"/>
      <c r="C19" s="337"/>
      <c r="D19" s="116">
        <f t="shared" si="1"/>
        <v>13</v>
      </c>
      <c r="E19" s="144" t="s">
        <v>199</v>
      </c>
      <c r="F19" s="116">
        <v>1</v>
      </c>
      <c r="G19" s="116">
        <v>1</v>
      </c>
      <c r="H19" s="116"/>
      <c r="I19" s="116">
        <v>1</v>
      </c>
      <c r="J19" s="145">
        <v>0.14000000000000001</v>
      </c>
      <c r="K19" s="116"/>
      <c r="L19" s="121"/>
    </row>
    <row r="20" spans="1:12" ht="24" customHeight="1" x14ac:dyDescent="0.25">
      <c r="A20" s="255"/>
      <c r="B20" s="306"/>
      <c r="C20" s="337"/>
      <c r="D20" s="116">
        <f t="shared" si="1"/>
        <v>14</v>
      </c>
      <c r="E20" s="144" t="s">
        <v>200</v>
      </c>
      <c r="F20" s="116">
        <v>1</v>
      </c>
      <c r="G20" s="116">
        <v>1</v>
      </c>
      <c r="H20" s="116"/>
      <c r="I20" s="116">
        <v>1</v>
      </c>
      <c r="J20" s="145">
        <v>0.14000000000000001</v>
      </c>
      <c r="K20" s="116"/>
      <c r="L20" s="121"/>
    </row>
    <row r="21" spans="1:12" ht="24" customHeight="1" x14ac:dyDescent="0.25">
      <c r="A21" s="255"/>
      <c r="B21" s="306"/>
      <c r="C21" s="337"/>
      <c r="D21" s="116">
        <f t="shared" si="1"/>
        <v>15</v>
      </c>
      <c r="E21" s="144" t="s">
        <v>310</v>
      </c>
      <c r="F21" s="116">
        <v>1</v>
      </c>
      <c r="G21" s="116">
        <v>1</v>
      </c>
      <c r="H21" s="116"/>
      <c r="I21" s="116">
        <v>1</v>
      </c>
      <c r="J21" s="145">
        <v>0.14000000000000001</v>
      </c>
      <c r="K21" s="116"/>
      <c r="L21" s="121"/>
    </row>
    <row r="22" spans="1:12" ht="24" customHeight="1" x14ac:dyDescent="0.25">
      <c r="A22" s="255"/>
      <c r="B22" s="306">
        <v>4</v>
      </c>
      <c r="C22" s="328" t="s">
        <v>147</v>
      </c>
      <c r="D22" s="116">
        <f t="shared" si="1"/>
        <v>16</v>
      </c>
      <c r="E22" s="144" t="s">
        <v>311</v>
      </c>
      <c r="F22" s="116">
        <v>1</v>
      </c>
      <c r="G22" s="116">
        <v>1</v>
      </c>
      <c r="H22" s="116"/>
      <c r="I22" s="116">
        <v>1</v>
      </c>
      <c r="J22" s="145">
        <v>0.14000000000000001</v>
      </c>
      <c r="K22" s="116"/>
      <c r="L22" s="121"/>
    </row>
    <row r="23" spans="1:12" ht="24" customHeight="1" x14ac:dyDescent="0.25">
      <c r="A23" s="255"/>
      <c r="B23" s="306"/>
      <c r="C23" s="328"/>
      <c r="D23" s="116">
        <f t="shared" si="1"/>
        <v>17</v>
      </c>
      <c r="E23" s="144" t="s">
        <v>312</v>
      </c>
      <c r="F23" s="116">
        <v>1</v>
      </c>
      <c r="G23" s="116">
        <v>1</v>
      </c>
      <c r="H23" s="116"/>
      <c r="I23" s="116">
        <v>1</v>
      </c>
      <c r="J23" s="145">
        <v>0.14000000000000001</v>
      </c>
      <c r="K23" s="116"/>
      <c r="L23" s="121"/>
    </row>
    <row r="24" spans="1:12" ht="24" customHeight="1" x14ac:dyDescent="0.25">
      <c r="A24" s="255"/>
      <c r="B24" s="306"/>
      <c r="C24" s="328"/>
      <c r="D24" s="116">
        <f t="shared" si="1"/>
        <v>18</v>
      </c>
      <c r="E24" s="144" t="s">
        <v>201</v>
      </c>
      <c r="F24" s="116">
        <v>1</v>
      </c>
      <c r="G24" s="116">
        <v>1</v>
      </c>
      <c r="H24" s="116"/>
      <c r="I24" s="116">
        <v>1</v>
      </c>
      <c r="J24" s="145">
        <v>0.14000000000000001</v>
      </c>
      <c r="K24" s="116"/>
      <c r="L24" s="121"/>
    </row>
    <row r="25" spans="1:12" ht="24" customHeight="1" x14ac:dyDescent="0.25">
      <c r="A25" s="255"/>
      <c r="B25" s="306"/>
      <c r="C25" s="328"/>
      <c r="D25" s="116">
        <f t="shared" si="1"/>
        <v>19</v>
      </c>
      <c r="E25" s="144" t="s">
        <v>202</v>
      </c>
      <c r="F25" s="116">
        <v>1</v>
      </c>
      <c r="G25" s="116">
        <v>1</v>
      </c>
      <c r="H25" s="116"/>
      <c r="I25" s="116">
        <v>1</v>
      </c>
      <c r="J25" s="145">
        <v>0.14000000000000001</v>
      </c>
      <c r="K25" s="116"/>
      <c r="L25" s="121"/>
    </row>
    <row r="26" spans="1:12" ht="24" customHeight="1" x14ac:dyDescent="0.25">
      <c r="A26" s="255"/>
      <c r="B26" s="306"/>
      <c r="C26" s="328"/>
      <c r="D26" s="116">
        <f t="shared" si="1"/>
        <v>20</v>
      </c>
      <c r="E26" s="144" t="s">
        <v>313</v>
      </c>
      <c r="F26" s="116">
        <v>1</v>
      </c>
      <c r="G26" s="116">
        <v>1</v>
      </c>
      <c r="H26" s="116"/>
      <c r="I26" s="116">
        <v>1</v>
      </c>
      <c r="J26" s="145">
        <v>0.14000000000000001</v>
      </c>
      <c r="K26" s="116"/>
      <c r="L26" s="121"/>
    </row>
    <row r="27" spans="1:12" ht="24" customHeight="1" x14ac:dyDescent="0.25">
      <c r="A27" s="255"/>
      <c r="B27" s="306">
        <v>5</v>
      </c>
      <c r="C27" s="328" t="s">
        <v>175</v>
      </c>
      <c r="D27" s="116">
        <f t="shared" si="1"/>
        <v>21</v>
      </c>
      <c r="E27" s="144" t="s">
        <v>203</v>
      </c>
      <c r="F27" s="116">
        <v>1</v>
      </c>
      <c r="G27" s="116">
        <v>1</v>
      </c>
      <c r="H27" s="116"/>
      <c r="I27" s="116">
        <v>1</v>
      </c>
      <c r="J27" s="145">
        <v>0.14000000000000001</v>
      </c>
      <c r="K27" s="116"/>
      <c r="L27" s="121"/>
    </row>
    <row r="28" spans="1:12" ht="24" customHeight="1" x14ac:dyDescent="0.25">
      <c r="A28" s="255"/>
      <c r="B28" s="306"/>
      <c r="C28" s="328"/>
      <c r="D28" s="116">
        <f t="shared" si="1"/>
        <v>22</v>
      </c>
      <c r="E28" s="144" t="s">
        <v>314</v>
      </c>
      <c r="F28" s="116">
        <v>1</v>
      </c>
      <c r="G28" s="116">
        <v>1</v>
      </c>
      <c r="H28" s="116"/>
      <c r="I28" s="116">
        <v>1</v>
      </c>
      <c r="J28" s="145">
        <v>0.14000000000000001</v>
      </c>
      <c r="K28" s="116"/>
      <c r="L28" s="121"/>
    </row>
    <row r="29" spans="1:12" ht="24" customHeight="1" x14ac:dyDescent="0.25">
      <c r="A29" s="255"/>
      <c r="B29" s="306"/>
      <c r="C29" s="328"/>
      <c r="D29" s="116">
        <f t="shared" si="1"/>
        <v>23</v>
      </c>
      <c r="E29" s="144" t="s">
        <v>204</v>
      </c>
      <c r="F29" s="116">
        <v>1</v>
      </c>
      <c r="G29" s="116">
        <v>1</v>
      </c>
      <c r="H29" s="116"/>
      <c r="I29" s="116">
        <v>1</v>
      </c>
      <c r="J29" s="145">
        <v>0.14000000000000001</v>
      </c>
      <c r="K29" s="116"/>
      <c r="L29" s="121"/>
    </row>
    <row r="30" spans="1:12" ht="24" customHeight="1" x14ac:dyDescent="0.25">
      <c r="A30" s="255"/>
      <c r="B30" s="306"/>
      <c r="C30" s="328"/>
      <c r="D30" s="116">
        <f t="shared" si="1"/>
        <v>24</v>
      </c>
      <c r="E30" s="144" t="s">
        <v>205</v>
      </c>
      <c r="F30" s="116">
        <v>1</v>
      </c>
      <c r="G30" s="116">
        <v>1</v>
      </c>
      <c r="H30" s="116"/>
      <c r="I30" s="116">
        <v>1</v>
      </c>
      <c r="J30" s="145">
        <v>0.14000000000000001</v>
      </c>
      <c r="K30" s="116"/>
      <c r="L30" s="121"/>
    </row>
    <row r="31" spans="1:12" ht="24" customHeight="1" x14ac:dyDescent="0.25">
      <c r="A31" s="255"/>
      <c r="B31" s="306">
        <v>6</v>
      </c>
      <c r="C31" s="328" t="s">
        <v>148</v>
      </c>
      <c r="D31" s="116">
        <f t="shared" si="1"/>
        <v>25</v>
      </c>
      <c r="E31" s="144" t="s">
        <v>315</v>
      </c>
      <c r="F31" s="116">
        <v>1</v>
      </c>
      <c r="G31" s="116">
        <v>1</v>
      </c>
      <c r="H31" s="116"/>
      <c r="I31" s="116">
        <v>1</v>
      </c>
      <c r="J31" s="145">
        <v>0.14000000000000001</v>
      </c>
      <c r="K31" s="116"/>
      <c r="L31" s="121"/>
    </row>
    <row r="32" spans="1:12" ht="24" customHeight="1" x14ac:dyDescent="0.25">
      <c r="A32" s="255"/>
      <c r="B32" s="306"/>
      <c r="C32" s="328"/>
      <c r="D32" s="116">
        <f t="shared" si="1"/>
        <v>26</v>
      </c>
      <c r="E32" s="144" t="s">
        <v>206</v>
      </c>
      <c r="F32" s="116">
        <v>1</v>
      </c>
      <c r="G32" s="116">
        <v>1</v>
      </c>
      <c r="H32" s="116"/>
      <c r="I32" s="116">
        <v>1</v>
      </c>
      <c r="J32" s="145">
        <v>0.14000000000000001</v>
      </c>
      <c r="K32" s="116"/>
      <c r="L32" s="121"/>
    </row>
    <row r="33" spans="1:12" ht="24" customHeight="1" x14ac:dyDescent="0.25">
      <c r="A33" s="255"/>
      <c r="B33" s="306"/>
      <c r="C33" s="328"/>
      <c r="D33" s="116">
        <f t="shared" si="1"/>
        <v>27</v>
      </c>
      <c r="E33" s="144" t="s">
        <v>207</v>
      </c>
      <c r="F33" s="116">
        <v>1</v>
      </c>
      <c r="G33" s="116">
        <v>1</v>
      </c>
      <c r="H33" s="116"/>
      <c r="I33" s="116">
        <v>1</v>
      </c>
      <c r="J33" s="145">
        <v>0.14000000000000001</v>
      </c>
      <c r="K33" s="116"/>
      <c r="L33" s="121"/>
    </row>
    <row r="34" spans="1:12" ht="24" customHeight="1" x14ac:dyDescent="0.25">
      <c r="A34" s="255"/>
      <c r="B34" s="306"/>
      <c r="C34" s="328"/>
      <c r="D34" s="116">
        <f t="shared" si="1"/>
        <v>28</v>
      </c>
      <c r="E34" s="144" t="s">
        <v>316</v>
      </c>
      <c r="F34" s="116">
        <v>1</v>
      </c>
      <c r="G34" s="116">
        <v>1</v>
      </c>
      <c r="H34" s="116"/>
      <c r="I34" s="116">
        <v>1</v>
      </c>
      <c r="J34" s="145">
        <v>0.14000000000000001</v>
      </c>
      <c r="K34" s="116"/>
      <c r="L34" s="121"/>
    </row>
    <row r="35" spans="1:12" s="106" customFormat="1" ht="24" customHeight="1" x14ac:dyDescent="0.25">
      <c r="A35" s="124" t="s">
        <v>118</v>
      </c>
      <c r="B35" s="58">
        <v>6</v>
      </c>
      <c r="C35" s="58" t="s">
        <v>119</v>
      </c>
      <c r="D35" s="112">
        <v>28</v>
      </c>
      <c r="E35" s="58" t="s">
        <v>151</v>
      </c>
      <c r="F35" s="112">
        <f>SUM(F7:F34)</f>
        <v>28</v>
      </c>
      <c r="G35" s="112">
        <f t="shared" ref="G35:L35" si="2">SUM(G7:G34)</f>
        <v>28</v>
      </c>
      <c r="H35" s="112">
        <f t="shared" si="2"/>
        <v>0</v>
      </c>
      <c r="I35" s="112">
        <f t="shared" si="2"/>
        <v>28</v>
      </c>
      <c r="J35" s="112">
        <f t="shared" si="2"/>
        <v>3.9200000000000026</v>
      </c>
      <c r="K35" s="112">
        <f t="shared" si="2"/>
        <v>0</v>
      </c>
      <c r="L35" s="112">
        <f t="shared" si="2"/>
        <v>0</v>
      </c>
    </row>
  </sheetData>
  <mergeCells count="26">
    <mergeCell ref="C27:C30"/>
    <mergeCell ref="B31:B34"/>
    <mergeCell ref="C31:C34"/>
    <mergeCell ref="A7:A34"/>
    <mergeCell ref="B7:B9"/>
    <mergeCell ref="C7:C9"/>
    <mergeCell ref="B10:B15"/>
    <mergeCell ref="C10:C15"/>
    <mergeCell ref="B16:B21"/>
    <mergeCell ref="C16:C21"/>
    <mergeCell ref="B22:B26"/>
    <mergeCell ref="C22:C26"/>
    <mergeCell ref="B27:B30"/>
    <mergeCell ref="G4:H4"/>
    <mergeCell ref="I4:J4"/>
    <mergeCell ref="K4:L4"/>
    <mergeCell ref="A3:A5"/>
    <mergeCell ref="B3:C3"/>
    <mergeCell ref="D3:E3"/>
    <mergeCell ref="F3:H3"/>
    <mergeCell ref="I3:L3"/>
    <mergeCell ref="B4:B5"/>
    <mergeCell ref="C4:C5"/>
    <mergeCell ref="D4:D5"/>
    <mergeCell ref="E4:E5"/>
    <mergeCell ref="F4:F5"/>
  </mergeCells>
  <conditionalFormatting sqref="C10 C16 C22 C27 C31 C35 C7 A7:B35 D7:L35">
    <cfRule type="cellIs" dxfId="3" priority="4" stopIfTrue="1" operator="equal">
      <formula>0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2:L41"/>
  <sheetViews>
    <sheetView view="pageBreakPreview" topLeftCell="A15" zoomScaleSheetLayoutView="100" workbookViewId="0">
      <selection activeCell="B44" sqref="B44:H46"/>
    </sheetView>
  </sheetViews>
  <sheetFormatPr defaultRowHeight="20.25" x14ac:dyDescent="0.25"/>
  <cols>
    <col min="1" max="1" width="19.140625" style="158" customWidth="1"/>
    <col min="2" max="2" width="6.28515625" style="158" customWidth="1"/>
    <col min="3" max="3" width="25.28515625" style="107" customWidth="1"/>
    <col min="4" max="4" width="7.7109375" style="107" customWidth="1"/>
    <col min="5" max="5" width="37.140625" style="107" customWidth="1"/>
    <col min="6" max="6" width="9.140625" style="107" customWidth="1"/>
    <col min="7" max="8" width="20.85546875" style="107" customWidth="1"/>
    <col min="9" max="9" width="13.42578125" style="107" customWidth="1"/>
    <col min="10" max="10" width="13.28515625" style="159" customWidth="1"/>
    <col min="11" max="11" width="13.42578125" style="107" customWidth="1"/>
    <col min="12" max="12" width="13.28515625" style="159" customWidth="1"/>
    <col min="13" max="13" width="0" style="107" hidden="1" customWidth="1"/>
    <col min="14" max="16384" width="9.140625" style="107"/>
  </cols>
  <sheetData>
    <row r="2" spans="1:12" ht="11.25" customHeight="1" x14ac:dyDescent="0.25">
      <c r="A2" s="109"/>
      <c r="B2" s="109"/>
      <c r="C2" s="110"/>
      <c r="D2" s="110"/>
      <c r="E2" s="110"/>
      <c r="F2" s="110"/>
      <c r="G2" s="110"/>
      <c r="H2" s="110"/>
      <c r="I2" s="110"/>
      <c r="J2" s="111"/>
      <c r="K2" s="110"/>
      <c r="L2" s="110"/>
    </row>
    <row r="3" spans="1:12" ht="22.5" customHeight="1" x14ac:dyDescent="0.25">
      <c r="A3" s="256" t="s">
        <v>43</v>
      </c>
      <c r="B3" s="255" t="s">
        <v>86</v>
      </c>
      <c r="C3" s="255"/>
      <c r="D3" s="255" t="s">
        <v>87</v>
      </c>
      <c r="E3" s="255"/>
      <c r="F3" s="255" t="s">
        <v>110</v>
      </c>
      <c r="G3" s="255"/>
      <c r="H3" s="255"/>
      <c r="I3" s="255" t="s">
        <v>88</v>
      </c>
      <c r="J3" s="255"/>
      <c r="K3" s="255"/>
      <c r="L3" s="255"/>
    </row>
    <row r="4" spans="1:12" s="106" customFormat="1" ht="42.75" customHeight="1" x14ac:dyDescent="0.25">
      <c r="A4" s="256"/>
      <c r="B4" s="256" t="s">
        <v>89</v>
      </c>
      <c r="C4" s="255" t="s">
        <v>90</v>
      </c>
      <c r="D4" s="256" t="s">
        <v>89</v>
      </c>
      <c r="E4" s="255" t="s">
        <v>91</v>
      </c>
      <c r="F4" s="255" t="s">
        <v>92</v>
      </c>
      <c r="G4" s="255" t="s">
        <v>88</v>
      </c>
      <c r="H4" s="255"/>
      <c r="I4" s="255" t="s">
        <v>93</v>
      </c>
      <c r="J4" s="255"/>
      <c r="K4" s="255" t="s">
        <v>94</v>
      </c>
      <c r="L4" s="255"/>
    </row>
    <row r="5" spans="1:12" s="106" customFormat="1" ht="107.25" customHeight="1" x14ac:dyDescent="0.25">
      <c r="A5" s="256"/>
      <c r="B5" s="256"/>
      <c r="C5" s="255"/>
      <c r="D5" s="256"/>
      <c r="E5" s="255"/>
      <c r="F5" s="255"/>
      <c r="G5" s="112" t="s">
        <v>130</v>
      </c>
      <c r="H5" s="112" t="s">
        <v>95</v>
      </c>
      <c r="I5" s="112" t="s">
        <v>96</v>
      </c>
      <c r="J5" s="113" t="s">
        <v>97</v>
      </c>
      <c r="K5" s="112" t="s">
        <v>96</v>
      </c>
      <c r="L5" s="113" t="s">
        <v>97</v>
      </c>
    </row>
    <row r="6" spans="1:12" ht="26.25" customHeight="1" x14ac:dyDescent="0.25">
      <c r="A6" s="114">
        <v>1</v>
      </c>
      <c r="B6" s="114">
        <f t="shared" ref="B6:L6" si="0">+A6+1</f>
        <v>2</v>
      </c>
      <c r="C6" s="115">
        <f t="shared" si="0"/>
        <v>3</v>
      </c>
      <c r="D6" s="115">
        <f t="shared" si="0"/>
        <v>4</v>
      </c>
      <c r="E6" s="115">
        <f t="shared" si="0"/>
        <v>5</v>
      </c>
      <c r="F6" s="115">
        <f>+E6+1</f>
        <v>6</v>
      </c>
      <c r="G6" s="115">
        <f t="shared" si="0"/>
        <v>7</v>
      </c>
      <c r="H6" s="115">
        <f t="shared" si="0"/>
        <v>8</v>
      </c>
      <c r="I6" s="115">
        <f t="shared" si="0"/>
        <v>9</v>
      </c>
      <c r="J6" s="114">
        <f t="shared" si="0"/>
        <v>10</v>
      </c>
      <c r="K6" s="115">
        <f t="shared" si="0"/>
        <v>11</v>
      </c>
      <c r="L6" s="114">
        <f t="shared" si="0"/>
        <v>12</v>
      </c>
    </row>
    <row r="7" spans="1:12" x14ac:dyDescent="0.25">
      <c r="A7" s="255" t="s">
        <v>62</v>
      </c>
      <c r="B7" s="336">
        <v>1</v>
      </c>
      <c r="C7" s="336" t="s">
        <v>158</v>
      </c>
      <c r="D7" s="39">
        <v>1</v>
      </c>
      <c r="E7" s="39" t="s">
        <v>218</v>
      </c>
      <c r="F7" s="39">
        <v>1</v>
      </c>
      <c r="G7" s="39">
        <v>1</v>
      </c>
      <c r="H7" s="116"/>
      <c r="I7" s="39">
        <v>1</v>
      </c>
      <c r="J7" s="131">
        <v>0.14000000000000001</v>
      </c>
      <c r="K7" s="116"/>
      <c r="L7" s="121"/>
    </row>
    <row r="8" spans="1:12" x14ac:dyDescent="0.25">
      <c r="A8" s="255"/>
      <c r="B8" s="336"/>
      <c r="C8" s="336"/>
      <c r="D8" s="39">
        <f>1+D7</f>
        <v>2</v>
      </c>
      <c r="E8" s="39" t="s">
        <v>317</v>
      </c>
      <c r="F8" s="39">
        <v>1</v>
      </c>
      <c r="G8" s="39">
        <v>1</v>
      </c>
      <c r="H8" s="116"/>
      <c r="I8" s="39">
        <v>1</v>
      </c>
      <c r="J8" s="131">
        <v>0.14000000000000001</v>
      </c>
      <c r="K8" s="116"/>
      <c r="L8" s="121"/>
    </row>
    <row r="9" spans="1:12" x14ac:dyDescent="0.25">
      <c r="A9" s="255"/>
      <c r="B9" s="336"/>
      <c r="C9" s="336"/>
      <c r="D9" s="39">
        <f t="shared" ref="D9:D27" si="1">1+D8</f>
        <v>3</v>
      </c>
      <c r="E9" s="39" t="s">
        <v>219</v>
      </c>
      <c r="F9" s="39">
        <v>1</v>
      </c>
      <c r="G9" s="39">
        <v>1</v>
      </c>
      <c r="H9" s="116"/>
      <c r="I9" s="39">
        <v>1</v>
      </c>
      <c r="J9" s="131">
        <v>0.14000000000000001</v>
      </c>
      <c r="K9" s="116"/>
      <c r="L9" s="121"/>
    </row>
    <row r="10" spans="1:12" x14ac:dyDescent="0.25">
      <c r="A10" s="255"/>
      <c r="B10" s="336"/>
      <c r="C10" s="336"/>
      <c r="D10" s="39">
        <f t="shared" si="1"/>
        <v>4</v>
      </c>
      <c r="E10" s="39" t="s">
        <v>220</v>
      </c>
      <c r="F10" s="39">
        <v>1</v>
      </c>
      <c r="G10" s="39">
        <v>1</v>
      </c>
      <c r="H10" s="116"/>
      <c r="I10" s="39">
        <v>1</v>
      </c>
      <c r="J10" s="131">
        <v>0.14000000000000001</v>
      </c>
      <c r="K10" s="116"/>
      <c r="L10" s="121"/>
    </row>
    <row r="11" spans="1:12" x14ac:dyDescent="0.25">
      <c r="A11" s="255"/>
      <c r="B11" s="336"/>
      <c r="C11" s="336"/>
      <c r="D11" s="39">
        <f t="shared" si="1"/>
        <v>5</v>
      </c>
      <c r="E11" s="39" t="s">
        <v>221</v>
      </c>
      <c r="F11" s="39">
        <v>1</v>
      </c>
      <c r="G11" s="39">
        <v>1</v>
      </c>
      <c r="H11" s="116"/>
      <c r="I11" s="39">
        <v>1</v>
      </c>
      <c r="J11" s="131">
        <v>0.14000000000000001</v>
      </c>
      <c r="K11" s="116"/>
      <c r="L11" s="121"/>
    </row>
    <row r="12" spans="1:12" x14ac:dyDescent="0.25">
      <c r="A12" s="255"/>
      <c r="B12" s="336">
        <v>2</v>
      </c>
      <c r="C12" s="336" t="s">
        <v>144</v>
      </c>
      <c r="D12" s="39">
        <f t="shared" si="1"/>
        <v>6</v>
      </c>
      <c r="E12" s="39" t="s">
        <v>222</v>
      </c>
      <c r="F12" s="39">
        <v>1</v>
      </c>
      <c r="G12" s="39">
        <v>1</v>
      </c>
      <c r="H12" s="116"/>
      <c r="I12" s="39">
        <v>1</v>
      </c>
      <c r="J12" s="131">
        <v>0.14000000000000001</v>
      </c>
      <c r="K12" s="116"/>
      <c r="L12" s="121"/>
    </row>
    <row r="13" spans="1:12" x14ac:dyDescent="0.25">
      <c r="A13" s="255"/>
      <c r="B13" s="336"/>
      <c r="C13" s="336"/>
      <c r="D13" s="39">
        <f t="shared" si="1"/>
        <v>7</v>
      </c>
      <c r="E13" s="39" t="s">
        <v>318</v>
      </c>
      <c r="F13" s="39">
        <v>1</v>
      </c>
      <c r="G13" s="39">
        <v>1</v>
      </c>
      <c r="H13" s="116"/>
      <c r="I13" s="39">
        <v>1</v>
      </c>
      <c r="J13" s="131">
        <v>0.14000000000000001</v>
      </c>
      <c r="K13" s="116"/>
      <c r="L13" s="121"/>
    </row>
    <row r="14" spans="1:12" x14ac:dyDescent="0.25">
      <c r="A14" s="255"/>
      <c r="B14" s="336"/>
      <c r="C14" s="336"/>
      <c r="D14" s="39">
        <f t="shared" si="1"/>
        <v>8</v>
      </c>
      <c r="E14" s="39" t="s">
        <v>223</v>
      </c>
      <c r="F14" s="39">
        <v>1</v>
      </c>
      <c r="G14" s="39">
        <v>1</v>
      </c>
      <c r="H14" s="116"/>
      <c r="I14" s="39">
        <v>1</v>
      </c>
      <c r="J14" s="131">
        <v>0.14000000000000001</v>
      </c>
      <c r="K14" s="116"/>
      <c r="L14" s="121"/>
    </row>
    <row r="15" spans="1:12" x14ac:dyDescent="0.25">
      <c r="A15" s="255"/>
      <c r="B15" s="336"/>
      <c r="C15" s="336"/>
      <c r="D15" s="39">
        <f t="shared" si="1"/>
        <v>9</v>
      </c>
      <c r="E15" s="39" t="s">
        <v>319</v>
      </c>
      <c r="F15" s="39">
        <v>1</v>
      </c>
      <c r="G15" s="39">
        <v>1</v>
      </c>
      <c r="H15" s="116"/>
      <c r="I15" s="39">
        <v>1</v>
      </c>
      <c r="J15" s="131">
        <v>0.14000000000000001</v>
      </c>
      <c r="K15" s="116"/>
      <c r="L15" s="121"/>
    </row>
    <row r="16" spans="1:12" x14ac:dyDescent="0.25">
      <c r="A16" s="255"/>
      <c r="B16" s="336"/>
      <c r="C16" s="336"/>
      <c r="D16" s="39">
        <f t="shared" si="1"/>
        <v>10</v>
      </c>
      <c r="E16" s="39" t="s">
        <v>320</v>
      </c>
      <c r="F16" s="39">
        <v>1</v>
      </c>
      <c r="G16" s="39">
        <v>1</v>
      </c>
      <c r="H16" s="116"/>
      <c r="I16" s="39">
        <v>1</v>
      </c>
      <c r="J16" s="131">
        <v>0.14000000000000001</v>
      </c>
      <c r="K16" s="116"/>
      <c r="L16" s="121"/>
    </row>
    <row r="17" spans="1:12" x14ac:dyDescent="0.25">
      <c r="A17" s="255"/>
      <c r="B17" s="336">
        <v>3</v>
      </c>
      <c r="C17" s="336" t="s">
        <v>176</v>
      </c>
      <c r="D17" s="39">
        <f t="shared" si="1"/>
        <v>11</v>
      </c>
      <c r="E17" s="39" t="s">
        <v>224</v>
      </c>
      <c r="F17" s="39">
        <v>1</v>
      </c>
      <c r="G17" s="39">
        <v>1</v>
      </c>
      <c r="H17" s="116"/>
      <c r="I17" s="39">
        <v>1</v>
      </c>
      <c r="J17" s="131">
        <v>0.14000000000000001</v>
      </c>
      <c r="K17" s="116"/>
      <c r="L17" s="121"/>
    </row>
    <row r="18" spans="1:12" x14ac:dyDescent="0.25">
      <c r="A18" s="255"/>
      <c r="B18" s="336"/>
      <c r="C18" s="336"/>
      <c r="D18" s="39">
        <f t="shared" si="1"/>
        <v>12</v>
      </c>
      <c r="E18" s="39" t="s">
        <v>225</v>
      </c>
      <c r="F18" s="39">
        <v>1</v>
      </c>
      <c r="G18" s="39">
        <v>1</v>
      </c>
      <c r="H18" s="116"/>
      <c r="I18" s="39">
        <v>1</v>
      </c>
      <c r="J18" s="131">
        <v>0.14000000000000001</v>
      </c>
      <c r="K18" s="116"/>
      <c r="L18" s="121"/>
    </row>
    <row r="19" spans="1:12" x14ac:dyDescent="0.25">
      <c r="A19" s="255"/>
      <c r="B19" s="336"/>
      <c r="C19" s="336"/>
      <c r="D19" s="39">
        <f t="shared" si="1"/>
        <v>13</v>
      </c>
      <c r="E19" s="39" t="s">
        <v>226</v>
      </c>
      <c r="F19" s="39">
        <v>1</v>
      </c>
      <c r="G19" s="39">
        <v>1</v>
      </c>
      <c r="H19" s="116"/>
      <c r="I19" s="39">
        <v>1</v>
      </c>
      <c r="J19" s="131">
        <v>0.14000000000000001</v>
      </c>
      <c r="K19" s="116"/>
      <c r="L19" s="121"/>
    </row>
    <row r="20" spans="1:12" x14ac:dyDescent="0.25">
      <c r="A20" s="255"/>
      <c r="B20" s="336"/>
      <c r="C20" s="336"/>
      <c r="D20" s="39">
        <f t="shared" si="1"/>
        <v>14</v>
      </c>
      <c r="E20" s="39" t="s">
        <v>227</v>
      </c>
      <c r="F20" s="39">
        <v>1</v>
      </c>
      <c r="G20" s="39">
        <v>1</v>
      </c>
      <c r="H20" s="116"/>
      <c r="I20" s="39">
        <v>1</v>
      </c>
      <c r="J20" s="131">
        <v>0.14000000000000001</v>
      </c>
      <c r="K20" s="116"/>
      <c r="L20" s="121"/>
    </row>
    <row r="21" spans="1:12" x14ac:dyDescent="0.25">
      <c r="A21" s="255"/>
      <c r="B21" s="336"/>
      <c r="C21" s="336"/>
      <c r="D21" s="39">
        <f t="shared" si="1"/>
        <v>15</v>
      </c>
      <c r="E21" s="39" t="s">
        <v>228</v>
      </c>
      <c r="F21" s="39">
        <v>1</v>
      </c>
      <c r="G21" s="39">
        <v>1</v>
      </c>
      <c r="H21" s="116"/>
      <c r="I21" s="39">
        <v>1</v>
      </c>
      <c r="J21" s="131">
        <v>0.14000000000000001</v>
      </c>
      <c r="K21" s="116"/>
      <c r="L21" s="121"/>
    </row>
    <row r="22" spans="1:12" x14ac:dyDescent="0.25">
      <c r="A22" s="255"/>
      <c r="B22" s="336"/>
      <c r="C22" s="336"/>
      <c r="D22" s="39">
        <f t="shared" si="1"/>
        <v>16</v>
      </c>
      <c r="E22" s="39" t="s">
        <v>229</v>
      </c>
      <c r="F22" s="39">
        <v>1</v>
      </c>
      <c r="G22" s="39">
        <v>1</v>
      </c>
      <c r="H22" s="116"/>
      <c r="I22" s="39">
        <v>1</v>
      </c>
      <c r="J22" s="131">
        <v>0.14000000000000001</v>
      </c>
      <c r="K22" s="116"/>
      <c r="L22" s="121"/>
    </row>
    <row r="23" spans="1:12" x14ac:dyDescent="0.25">
      <c r="A23" s="255"/>
      <c r="B23" s="336"/>
      <c r="C23" s="336"/>
      <c r="D23" s="39">
        <f t="shared" si="1"/>
        <v>17</v>
      </c>
      <c r="E23" s="39" t="s">
        <v>230</v>
      </c>
      <c r="F23" s="39">
        <v>1</v>
      </c>
      <c r="G23" s="39">
        <v>1</v>
      </c>
      <c r="H23" s="116"/>
      <c r="I23" s="39">
        <v>1</v>
      </c>
      <c r="J23" s="131">
        <v>0.14000000000000001</v>
      </c>
      <c r="K23" s="116"/>
      <c r="L23" s="121"/>
    </row>
    <row r="24" spans="1:12" x14ac:dyDescent="0.25">
      <c r="A24" s="255"/>
      <c r="B24" s="338" t="s">
        <v>217</v>
      </c>
      <c r="C24" s="338" t="s">
        <v>177</v>
      </c>
      <c r="D24" s="39">
        <f t="shared" si="1"/>
        <v>18</v>
      </c>
      <c r="E24" s="39" t="s">
        <v>231</v>
      </c>
      <c r="F24" s="39">
        <v>1</v>
      </c>
      <c r="G24" s="39">
        <v>1</v>
      </c>
      <c r="H24" s="116"/>
      <c r="I24" s="39">
        <v>1</v>
      </c>
      <c r="J24" s="131">
        <v>0.14000000000000001</v>
      </c>
      <c r="K24" s="116"/>
      <c r="L24" s="121"/>
    </row>
    <row r="25" spans="1:12" x14ac:dyDescent="0.25">
      <c r="A25" s="255"/>
      <c r="B25" s="338"/>
      <c r="C25" s="338"/>
      <c r="D25" s="39">
        <f t="shared" si="1"/>
        <v>19</v>
      </c>
      <c r="E25" s="39" t="s">
        <v>232</v>
      </c>
      <c r="F25" s="39">
        <v>1</v>
      </c>
      <c r="G25" s="39">
        <v>1</v>
      </c>
      <c r="H25" s="116"/>
      <c r="I25" s="39">
        <v>1</v>
      </c>
      <c r="J25" s="131">
        <v>0.14000000000000001</v>
      </c>
      <c r="K25" s="116"/>
      <c r="L25" s="121"/>
    </row>
    <row r="26" spans="1:12" x14ac:dyDescent="0.25">
      <c r="A26" s="255"/>
      <c r="B26" s="338"/>
      <c r="C26" s="338"/>
      <c r="D26" s="39">
        <f t="shared" si="1"/>
        <v>20</v>
      </c>
      <c r="E26" s="39" t="s">
        <v>233</v>
      </c>
      <c r="F26" s="39">
        <v>1</v>
      </c>
      <c r="G26" s="39">
        <v>1</v>
      </c>
      <c r="H26" s="116"/>
      <c r="I26" s="39">
        <v>1</v>
      </c>
      <c r="J26" s="131">
        <v>0.14000000000000001</v>
      </c>
      <c r="K26" s="116"/>
      <c r="L26" s="121"/>
    </row>
    <row r="27" spans="1:12" x14ac:dyDescent="0.25">
      <c r="A27" s="255"/>
      <c r="B27" s="338"/>
      <c r="C27" s="338"/>
      <c r="D27" s="39">
        <f t="shared" si="1"/>
        <v>21</v>
      </c>
      <c r="E27" s="39" t="s">
        <v>321</v>
      </c>
      <c r="F27" s="39">
        <v>1</v>
      </c>
      <c r="G27" s="39">
        <v>1</v>
      </c>
      <c r="H27" s="116"/>
      <c r="I27" s="39">
        <v>1</v>
      </c>
      <c r="J27" s="131">
        <v>0.14000000000000001</v>
      </c>
      <c r="K27" s="116"/>
      <c r="L27" s="121"/>
    </row>
    <row r="28" spans="1:12" x14ac:dyDescent="0.25">
      <c r="A28" s="124" t="s">
        <v>118</v>
      </c>
      <c r="B28" s="58">
        <v>4</v>
      </c>
      <c r="C28" s="58" t="s">
        <v>119</v>
      </c>
      <c r="D28" s="112">
        <v>21</v>
      </c>
      <c r="E28" s="58" t="s">
        <v>151</v>
      </c>
      <c r="F28" s="132">
        <f>SUM(F7:F27)</f>
        <v>21</v>
      </c>
      <c r="G28" s="132">
        <f>SUM(G7:G27)</f>
        <v>21</v>
      </c>
      <c r="H28" s="132">
        <f t="shared" ref="H28:L28" si="2">SUM(H7:H27)</f>
        <v>0</v>
      </c>
      <c r="I28" s="132">
        <f t="shared" si="2"/>
        <v>21</v>
      </c>
      <c r="J28" s="126">
        <f t="shared" si="2"/>
        <v>2.9400000000000017</v>
      </c>
      <c r="K28" s="132">
        <f t="shared" si="2"/>
        <v>0</v>
      </c>
      <c r="L28" s="132">
        <f t="shared" si="2"/>
        <v>0</v>
      </c>
    </row>
    <row r="29" spans="1:12" x14ac:dyDescent="0.25">
      <c r="A29" s="255" t="s">
        <v>63</v>
      </c>
      <c r="B29" s="329">
        <v>1</v>
      </c>
      <c r="C29" s="340" t="s">
        <v>547</v>
      </c>
      <c r="D29" s="116">
        <v>1</v>
      </c>
      <c r="E29" s="160" t="s">
        <v>535</v>
      </c>
      <c r="F29" s="39">
        <v>1</v>
      </c>
      <c r="G29" s="39">
        <v>1</v>
      </c>
      <c r="H29" s="116"/>
      <c r="I29" s="39">
        <v>1</v>
      </c>
      <c r="J29" s="145">
        <v>0.04</v>
      </c>
      <c r="K29" s="116"/>
      <c r="L29" s="121"/>
    </row>
    <row r="30" spans="1:12" x14ac:dyDescent="0.25">
      <c r="A30" s="255"/>
      <c r="B30" s="330"/>
      <c r="C30" s="341"/>
      <c r="D30" s="116">
        <f>D29+1</f>
        <v>2</v>
      </c>
      <c r="E30" s="160" t="s">
        <v>536</v>
      </c>
      <c r="F30" s="39">
        <v>1</v>
      </c>
      <c r="G30" s="39">
        <v>1</v>
      </c>
      <c r="H30" s="116"/>
      <c r="I30" s="39">
        <v>1</v>
      </c>
      <c r="J30" s="145">
        <v>0.02</v>
      </c>
      <c r="K30" s="116"/>
      <c r="L30" s="121"/>
    </row>
    <row r="31" spans="1:12" x14ac:dyDescent="0.25">
      <c r="A31" s="255"/>
      <c r="B31" s="339"/>
      <c r="C31" s="342"/>
      <c r="D31" s="116">
        <f t="shared" ref="D31:D40" si="3">D30+1</f>
        <v>3</v>
      </c>
      <c r="E31" s="161" t="s">
        <v>537</v>
      </c>
      <c r="F31" s="39">
        <v>1</v>
      </c>
      <c r="G31" s="39">
        <v>1</v>
      </c>
      <c r="H31" s="116"/>
      <c r="I31" s="39">
        <v>1</v>
      </c>
      <c r="J31" s="145">
        <v>0.03</v>
      </c>
      <c r="K31" s="116"/>
      <c r="L31" s="121"/>
    </row>
    <row r="32" spans="1:12" x14ac:dyDescent="0.25">
      <c r="A32" s="255"/>
      <c r="B32" s="329">
        <v>2</v>
      </c>
      <c r="C32" s="340" t="s">
        <v>564</v>
      </c>
      <c r="D32" s="116">
        <f t="shared" si="3"/>
        <v>4</v>
      </c>
      <c r="E32" s="160" t="s">
        <v>538</v>
      </c>
      <c r="F32" s="39">
        <v>1</v>
      </c>
      <c r="G32" s="39">
        <v>1</v>
      </c>
      <c r="H32" s="116"/>
      <c r="I32" s="39">
        <v>1</v>
      </c>
      <c r="J32" s="145">
        <v>0.12</v>
      </c>
      <c r="K32" s="116"/>
      <c r="L32" s="121"/>
    </row>
    <row r="33" spans="1:12" x14ac:dyDescent="0.25">
      <c r="A33" s="255"/>
      <c r="B33" s="339"/>
      <c r="C33" s="342"/>
      <c r="D33" s="116">
        <f t="shared" si="3"/>
        <v>5</v>
      </c>
      <c r="E33" s="160" t="s">
        <v>539</v>
      </c>
      <c r="F33" s="39">
        <v>1</v>
      </c>
      <c r="G33" s="39">
        <v>1</v>
      </c>
      <c r="H33" s="116"/>
      <c r="I33" s="39">
        <v>1</v>
      </c>
      <c r="J33" s="145">
        <v>0.2</v>
      </c>
      <c r="K33" s="116"/>
      <c r="L33" s="121"/>
    </row>
    <row r="34" spans="1:12" x14ac:dyDescent="0.25">
      <c r="A34" s="255"/>
      <c r="B34" s="329">
        <v>3</v>
      </c>
      <c r="C34" s="340" t="s">
        <v>549</v>
      </c>
      <c r="D34" s="116">
        <f t="shared" si="3"/>
        <v>6</v>
      </c>
      <c r="E34" s="162" t="s">
        <v>540</v>
      </c>
      <c r="F34" s="39">
        <v>1</v>
      </c>
      <c r="G34" s="39">
        <v>1</v>
      </c>
      <c r="H34" s="116"/>
      <c r="I34" s="39">
        <v>1</v>
      </c>
      <c r="J34" s="145">
        <v>0.22</v>
      </c>
      <c r="K34" s="116"/>
      <c r="L34" s="121"/>
    </row>
    <row r="35" spans="1:12" x14ac:dyDescent="0.25">
      <c r="A35" s="255"/>
      <c r="B35" s="339"/>
      <c r="C35" s="342"/>
      <c r="D35" s="116">
        <f t="shared" si="3"/>
        <v>7</v>
      </c>
      <c r="E35" s="160" t="s">
        <v>541</v>
      </c>
      <c r="F35" s="39">
        <v>1</v>
      </c>
      <c r="G35" s="39">
        <v>1</v>
      </c>
      <c r="H35" s="116"/>
      <c r="I35" s="39">
        <v>1</v>
      </c>
      <c r="J35" s="145">
        <v>0.24</v>
      </c>
      <c r="K35" s="116"/>
      <c r="L35" s="121"/>
    </row>
    <row r="36" spans="1:12" x14ac:dyDescent="0.25">
      <c r="A36" s="255"/>
      <c r="B36" s="329">
        <v>4</v>
      </c>
      <c r="C36" s="340" t="s">
        <v>565</v>
      </c>
      <c r="D36" s="116">
        <f t="shared" si="3"/>
        <v>8</v>
      </c>
      <c r="E36" s="160" t="s">
        <v>542</v>
      </c>
      <c r="F36" s="39">
        <v>1</v>
      </c>
      <c r="G36" s="39">
        <v>1</v>
      </c>
      <c r="H36" s="116"/>
      <c r="I36" s="39">
        <v>1</v>
      </c>
      <c r="J36" s="145">
        <v>0.26</v>
      </c>
      <c r="K36" s="116"/>
      <c r="L36" s="121"/>
    </row>
    <row r="37" spans="1:12" x14ac:dyDescent="0.25">
      <c r="A37" s="255"/>
      <c r="B37" s="339"/>
      <c r="C37" s="342"/>
      <c r="D37" s="116">
        <f t="shared" si="3"/>
        <v>9</v>
      </c>
      <c r="E37" s="160" t="s">
        <v>543</v>
      </c>
      <c r="F37" s="39">
        <v>1</v>
      </c>
      <c r="G37" s="39">
        <v>1</v>
      </c>
      <c r="H37" s="116"/>
      <c r="I37" s="39">
        <v>1</v>
      </c>
      <c r="J37" s="145">
        <v>0.12</v>
      </c>
      <c r="K37" s="116"/>
      <c r="L37" s="121"/>
    </row>
    <row r="38" spans="1:12" x14ac:dyDescent="0.25">
      <c r="A38" s="255"/>
      <c r="B38" s="329">
        <v>5</v>
      </c>
      <c r="C38" s="340" t="s">
        <v>551</v>
      </c>
      <c r="D38" s="116">
        <f t="shared" si="3"/>
        <v>10</v>
      </c>
      <c r="E38" s="160" t="s">
        <v>544</v>
      </c>
      <c r="F38" s="39">
        <v>1</v>
      </c>
      <c r="G38" s="39">
        <v>1</v>
      </c>
      <c r="H38" s="116"/>
      <c r="I38" s="39">
        <v>1</v>
      </c>
      <c r="J38" s="145">
        <v>0.04</v>
      </c>
      <c r="K38" s="116"/>
      <c r="L38" s="121"/>
    </row>
    <row r="39" spans="1:12" x14ac:dyDescent="0.25">
      <c r="A39" s="255"/>
      <c r="B39" s="339"/>
      <c r="C39" s="342"/>
      <c r="D39" s="116">
        <f t="shared" si="3"/>
        <v>11</v>
      </c>
      <c r="E39" s="160" t="s">
        <v>545</v>
      </c>
      <c r="F39" s="39">
        <v>1</v>
      </c>
      <c r="G39" s="39">
        <v>1</v>
      </c>
      <c r="H39" s="116"/>
      <c r="I39" s="39">
        <v>1</v>
      </c>
      <c r="J39" s="145">
        <v>0.3</v>
      </c>
      <c r="K39" s="116"/>
      <c r="L39" s="121"/>
    </row>
    <row r="40" spans="1:12" x14ac:dyDescent="0.25">
      <c r="A40" s="255"/>
      <c r="B40" s="38">
        <v>6</v>
      </c>
      <c r="C40" s="164" t="s">
        <v>566</v>
      </c>
      <c r="D40" s="116">
        <f t="shared" si="3"/>
        <v>12</v>
      </c>
      <c r="E40" s="163" t="s">
        <v>546</v>
      </c>
      <c r="F40" s="39">
        <v>1</v>
      </c>
      <c r="G40" s="39">
        <v>1</v>
      </c>
      <c r="H40" s="116"/>
      <c r="I40" s="39">
        <v>1</v>
      </c>
      <c r="J40" s="145">
        <v>0.09</v>
      </c>
      <c r="K40" s="116"/>
      <c r="L40" s="121"/>
    </row>
    <row r="41" spans="1:12" x14ac:dyDescent="0.25">
      <c r="A41" s="124" t="s">
        <v>118</v>
      </c>
      <c r="B41" s="58">
        <v>6</v>
      </c>
      <c r="C41" s="58" t="s">
        <v>151</v>
      </c>
      <c r="D41" s="112">
        <v>12</v>
      </c>
      <c r="E41" s="58" t="s">
        <v>119</v>
      </c>
      <c r="F41" s="132">
        <f t="shared" ref="F41:L41" si="4">SUM(F29:F40)</f>
        <v>12</v>
      </c>
      <c r="G41" s="132">
        <f t="shared" si="4"/>
        <v>12</v>
      </c>
      <c r="H41" s="132">
        <f t="shared" si="4"/>
        <v>0</v>
      </c>
      <c r="I41" s="132">
        <f t="shared" si="4"/>
        <v>12</v>
      </c>
      <c r="J41" s="126">
        <f t="shared" si="4"/>
        <v>1.6800000000000002</v>
      </c>
      <c r="K41" s="132">
        <f t="shared" si="4"/>
        <v>0</v>
      </c>
      <c r="L41" s="132">
        <f t="shared" si="4"/>
        <v>0</v>
      </c>
    </row>
  </sheetData>
  <mergeCells count="33">
    <mergeCell ref="A29:A40"/>
    <mergeCell ref="B29:B31"/>
    <mergeCell ref="C29:C31"/>
    <mergeCell ref="B32:B33"/>
    <mergeCell ref="C32:C33"/>
    <mergeCell ref="B34:B35"/>
    <mergeCell ref="C34:C35"/>
    <mergeCell ref="B36:B37"/>
    <mergeCell ref="C36:C37"/>
    <mergeCell ref="B38:B39"/>
    <mergeCell ref="C38:C39"/>
    <mergeCell ref="A7:A27"/>
    <mergeCell ref="B7:B11"/>
    <mergeCell ref="C7:C11"/>
    <mergeCell ref="B12:B16"/>
    <mergeCell ref="C12:C16"/>
    <mergeCell ref="B17:B23"/>
    <mergeCell ref="C17:C23"/>
    <mergeCell ref="B24:B27"/>
    <mergeCell ref="C24:C27"/>
    <mergeCell ref="G4:H4"/>
    <mergeCell ref="I4:J4"/>
    <mergeCell ref="K4:L4"/>
    <mergeCell ref="A3:A5"/>
    <mergeCell ref="B3:C3"/>
    <mergeCell ref="D3:E3"/>
    <mergeCell ref="F3:H3"/>
    <mergeCell ref="I3:L3"/>
    <mergeCell ref="B4:B5"/>
    <mergeCell ref="C4:C5"/>
    <mergeCell ref="D4:D5"/>
    <mergeCell ref="E4:E5"/>
    <mergeCell ref="F4:F5"/>
  </mergeCells>
  <conditionalFormatting sqref="E41:L41 B29:B33 B28:C28 B13 B21 B40:B41 F28:L28 H7:H27 H29:H40 K7:L27 K29:L40 A7:A41 B7:C7 E7:E28 D7:D41 C29:C41">
    <cfRule type="cellIs" dxfId="2" priority="4" stopIfTrue="1" operator="equal">
      <formula>0</formula>
    </cfRule>
  </conditionalFormatting>
  <conditionalFormatting sqref="C29:C40">
    <cfRule type="cellIs" dxfId="1" priority="3" stopIfTrue="1" operator="equal">
      <formula>0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Q47"/>
  <sheetViews>
    <sheetView view="pageBreakPreview" topLeftCell="A16" zoomScale="70" zoomScaleSheetLayoutView="70" workbookViewId="0">
      <selection activeCell="B44" sqref="B44:H46"/>
    </sheetView>
  </sheetViews>
  <sheetFormatPr defaultRowHeight="20.25" x14ac:dyDescent="0.25"/>
  <cols>
    <col min="1" max="1" width="19.140625" style="158" customWidth="1"/>
    <col min="2" max="2" width="6.28515625" style="158" customWidth="1"/>
    <col min="3" max="3" width="25.28515625" style="107" customWidth="1"/>
    <col min="4" max="4" width="7.7109375" style="107" customWidth="1"/>
    <col min="5" max="5" width="37.140625" style="107" customWidth="1"/>
    <col min="6" max="6" width="9.140625" style="107" customWidth="1"/>
    <col min="7" max="8" width="20.85546875" style="107" customWidth="1"/>
    <col min="9" max="9" width="13.42578125" style="107" customWidth="1"/>
    <col min="10" max="10" width="13.28515625" style="159" customWidth="1"/>
    <col min="11" max="11" width="13.42578125" style="107" customWidth="1"/>
    <col min="12" max="12" width="13.28515625" style="159" customWidth="1"/>
    <col min="13" max="13" width="0" style="107" hidden="1" customWidth="1"/>
    <col min="14" max="16384" width="9.140625" style="107"/>
  </cols>
  <sheetData>
    <row r="1" spans="1:12" ht="6" customHeight="1" x14ac:dyDescent="0.25"/>
    <row r="2" spans="1:12" ht="11.25" customHeight="1" x14ac:dyDescent="0.25">
      <c r="A2" s="109"/>
      <c r="B2" s="109"/>
      <c r="C2" s="110"/>
      <c r="D2" s="110"/>
      <c r="E2" s="110"/>
      <c r="F2" s="110"/>
      <c r="G2" s="110"/>
      <c r="H2" s="110"/>
      <c r="I2" s="110"/>
      <c r="J2" s="111"/>
      <c r="K2" s="110"/>
      <c r="L2" s="110"/>
    </row>
    <row r="3" spans="1:12" ht="22.5" customHeight="1" x14ac:dyDescent="0.25">
      <c r="A3" s="256" t="s">
        <v>43</v>
      </c>
      <c r="B3" s="255" t="s">
        <v>86</v>
      </c>
      <c r="C3" s="255"/>
      <c r="D3" s="255" t="s">
        <v>87</v>
      </c>
      <c r="E3" s="255"/>
      <c r="F3" s="255" t="s">
        <v>110</v>
      </c>
      <c r="G3" s="255"/>
      <c r="H3" s="255"/>
      <c r="I3" s="255" t="s">
        <v>88</v>
      </c>
      <c r="J3" s="255"/>
      <c r="K3" s="255"/>
      <c r="L3" s="255"/>
    </row>
    <row r="4" spans="1:12" s="106" customFormat="1" ht="39.75" customHeight="1" x14ac:dyDescent="0.25">
      <c r="A4" s="256"/>
      <c r="B4" s="256" t="s">
        <v>89</v>
      </c>
      <c r="C4" s="255" t="s">
        <v>90</v>
      </c>
      <c r="D4" s="256" t="s">
        <v>89</v>
      </c>
      <c r="E4" s="255" t="s">
        <v>91</v>
      </c>
      <c r="F4" s="255" t="s">
        <v>92</v>
      </c>
      <c r="G4" s="255" t="s">
        <v>88</v>
      </c>
      <c r="H4" s="255"/>
      <c r="I4" s="255" t="s">
        <v>93</v>
      </c>
      <c r="J4" s="255"/>
      <c r="K4" s="255" t="s">
        <v>94</v>
      </c>
      <c r="L4" s="255"/>
    </row>
    <row r="5" spans="1:12" s="106" customFormat="1" ht="107.25" customHeight="1" x14ac:dyDescent="0.25">
      <c r="A5" s="256"/>
      <c r="B5" s="256"/>
      <c r="C5" s="255"/>
      <c r="D5" s="256"/>
      <c r="E5" s="255"/>
      <c r="F5" s="255"/>
      <c r="G5" s="112" t="s">
        <v>130</v>
      </c>
      <c r="H5" s="112" t="s">
        <v>95</v>
      </c>
      <c r="I5" s="112" t="s">
        <v>96</v>
      </c>
      <c r="J5" s="113" t="s">
        <v>97</v>
      </c>
      <c r="K5" s="112" t="s">
        <v>96</v>
      </c>
      <c r="L5" s="113" t="s">
        <v>97</v>
      </c>
    </row>
    <row r="6" spans="1:12" x14ac:dyDescent="0.25">
      <c r="A6" s="114">
        <v>1</v>
      </c>
      <c r="B6" s="114">
        <f t="shared" ref="B6:L6" si="0">+A6+1</f>
        <v>2</v>
      </c>
      <c r="C6" s="115">
        <f t="shared" si="0"/>
        <v>3</v>
      </c>
      <c r="D6" s="115">
        <f t="shared" si="0"/>
        <v>4</v>
      </c>
      <c r="E6" s="115">
        <f t="shared" si="0"/>
        <v>5</v>
      </c>
      <c r="F6" s="115">
        <f>+E6+1</f>
        <v>6</v>
      </c>
      <c r="G6" s="115">
        <f t="shared" si="0"/>
        <v>7</v>
      </c>
      <c r="H6" s="115">
        <f t="shared" si="0"/>
        <v>8</v>
      </c>
      <c r="I6" s="115">
        <f t="shared" si="0"/>
        <v>9</v>
      </c>
      <c r="J6" s="114">
        <f t="shared" si="0"/>
        <v>10</v>
      </c>
      <c r="K6" s="115">
        <f t="shared" si="0"/>
        <v>11</v>
      </c>
      <c r="L6" s="114">
        <f t="shared" si="0"/>
        <v>12</v>
      </c>
    </row>
    <row r="7" spans="1:12" x14ac:dyDescent="0.25">
      <c r="A7" s="255" t="s">
        <v>152</v>
      </c>
      <c r="B7" s="343">
        <v>1</v>
      </c>
      <c r="C7" s="343" t="s">
        <v>360</v>
      </c>
      <c r="D7" s="116">
        <v>1</v>
      </c>
      <c r="E7" s="39" t="s">
        <v>567</v>
      </c>
      <c r="F7" s="116">
        <v>1</v>
      </c>
      <c r="G7" s="116">
        <v>1</v>
      </c>
      <c r="H7" s="116"/>
      <c r="I7" s="116">
        <v>1</v>
      </c>
      <c r="J7" s="117">
        <v>0.16</v>
      </c>
      <c r="K7" s="116"/>
      <c r="L7" s="121"/>
    </row>
    <row r="8" spans="1:12" x14ac:dyDescent="0.25">
      <c r="A8" s="255"/>
      <c r="B8" s="345"/>
      <c r="C8" s="345"/>
      <c r="D8" s="116">
        <f>+D7+1</f>
        <v>2</v>
      </c>
      <c r="E8" s="39" t="s">
        <v>568</v>
      </c>
      <c r="F8" s="116">
        <v>1</v>
      </c>
      <c r="G8" s="116">
        <v>1</v>
      </c>
      <c r="H8" s="116"/>
      <c r="I8" s="116">
        <v>1</v>
      </c>
      <c r="J8" s="117">
        <v>0.12</v>
      </c>
      <c r="K8" s="116"/>
      <c r="L8" s="121"/>
    </row>
    <row r="9" spans="1:12" x14ac:dyDescent="0.25">
      <c r="A9" s="255"/>
      <c r="B9" s="343">
        <f>1+B7</f>
        <v>2</v>
      </c>
      <c r="C9" s="343" t="s">
        <v>365</v>
      </c>
      <c r="D9" s="116">
        <f t="shared" ref="D9:D27" si="1">+D8+1</f>
        <v>3</v>
      </c>
      <c r="E9" s="39" t="s">
        <v>368</v>
      </c>
      <c r="F9" s="116">
        <v>1</v>
      </c>
      <c r="G9" s="116">
        <v>1</v>
      </c>
      <c r="H9" s="116"/>
      <c r="I9" s="116">
        <v>1</v>
      </c>
      <c r="J9" s="117">
        <v>0.08</v>
      </c>
      <c r="K9" s="116"/>
      <c r="L9" s="121"/>
    </row>
    <row r="10" spans="1:12" x14ac:dyDescent="0.25">
      <c r="A10" s="255"/>
      <c r="B10" s="345"/>
      <c r="C10" s="345"/>
      <c r="D10" s="116">
        <f t="shared" si="1"/>
        <v>4</v>
      </c>
      <c r="E10" s="39" t="s">
        <v>570</v>
      </c>
      <c r="F10" s="116">
        <v>1</v>
      </c>
      <c r="G10" s="116">
        <v>1</v>
      </c>
      <c r="H10" s="116"/>
      <c r="I10" s="116">
        <v>1</v>
      </c>
      <c r="J10" s="117">
        <v>0.16</v>
      </c>
      <c r="K10" s="116"/>
      <c r="L10" s="121"/>
    </row>
    <row r="11" spans="1:12" x14ac:dyDescent="0.25">
      <c r="A11" s="255"/>
      <c r="B11" s="343">
        <v>3</v>
      </c>
      <c r="C11" s="343" t="s">
        <v>361</v>
      </c>
      <c r="D11" s="116">
        <f t="shared" si="1"/>
        <v>5</v>
      </c>
      <c r="E11" s="39" t="s">
        <v>351</v>
      </c>
      <c r="F11" s="116">
        <v>1</v>
      </c>
      <c r="G11" s="116">
        <v>1</v>
      </c>
      <c r="H11" s="116"/>
      <c r="I11" s="116">
        <v>1</v>
      </c>
      <c r="J11" s="117">
        <v>0.2</v>
      </c>
      <c r="K11" s="116"/>
      <c r="L11" s="121"/>
    </row>
    <row r="12" spans="1:12" x14ac:dyDescent="0.25">
      <c r="A12" s="255"/>
      <c r="B12" s="345"/>
      <c r="C12" s="345"/>
      <c r="D12" s="116">
        <f t="shared" si="1"/>
        <v>6</v>
      </c>
      <c r="E12" s="39" t="s">
        <v>352</v>
      </c>
      <c r="F12" s="116">
        <v>1</v>
      </c>
      <c r="G12" s="116">
        <v>1</v>
      </c>
      <c r="H12" s="116"/>
      <c r="I12" s="116">
        <v>1</v>
      </c>
      <c r="J12" s="117">
        <v>0.16</v>
      </c>
      <c r="K12" s="116"/>
      <c r="L12" s="121"/>
    </row>
    <row r="13" spans="1:12" x14ac:dyDescent="0.25">
      <c r="A13" s="255"/>
      <c r="B13" s="343">
        <v>4</v>
      </c>
      <c r="C13" s="343" t="s">
        <v>150</v>
      </c>
      <c r="D13" s="116">
        <f t="shared" si="1"/>
        <v>7</v>
      </c>
      <c r="E13" s="39" t="s">
        <v>569</v>
      </c>
      <c r="F13" s="116">
        <v>1</v>
      </c>
      <c r="G13" s="116">
        <v>1</v>
      </c>
      <c r="H13" s="116"/>
      <c r="I13" s="116">
        <v>1</v>
      </c>
      <c r="J13" s="117">
        <v>0.16</v>
      </c>
      <c r="K13" s="116"/>
      <c r="L13" s="121"/>
    </row>
    <row r="14" spans="1:12" x14ac:dyDescent="0.25">
      <c r="A14" s="255"/>
      <c r="B14" s="344"/>
      <c r="C14" s="344"/>
      <c r="D14" s="116">
        <f t="shared" si="1"/>
        <v>8</v>
      </c>
      <c r="E14" s="39" t="s">
        <v>370</v>
      </c>
      <c r="F14" s="116">
        <v>1</v>
      </c>
      <c r="G14" s="116">
        <v>1</v>
      </c>
      <c r="H14" s="116"/>
      <c r="I14" s="116">
        <v>1</v>
      </c>
      <c r="J14" s="117">
        <v>0.24</v>
      </c>
      <c r="K14" s="116"/>
      <c r="L14" s="121"/>
    </row>
    <row r="15" spans="1:12" x14ac:dyDescent="0.25">
      <c r="A15" s="255"/>
      <c r="B15" s="345"/>
      <c r="C15" s="345"/>
      <c r="D15" s="116">
        <f t="shared" si="1"/>
        <v>9</v>
      </c>
      <c r="E15" s="39" t="s">
        <v>371</v>
      </c>
      <c r="F15" s="116">
        <v>1</v>
      </c>
      <c r="G15" s="116">
        <v>1</v>
      </c>
      <c r="H15" s="116"/>
      <c r="I15" s="116">
        <v>1</v>
      </c>
      <c r="J15" s="117">
        <v>0.24</v>
      </c>
      <c r="K15" s="116"/>
      <c r="L15" s="121"/>
    </row>
    <row r="16" spans="1:12" x14ac:dyDescent="0.25">
      <c r="A16" s="255"/>
      <c r="B16" s="147">
        <v>5</v>
      </c>
      <c r="C16" s="147" t="s">
        <v>366</v>
      </c>
      <c r="D16" s="116">
        <f t="shared" si="1"/>
        <v>10</v>
      </c>
      <c r="E16" s="39" t="s">
        <v>372</v>
      </c>
      <c r="F16" s="116">
        <v>1</v>
      </c>
      <c r="G16" s="116">
        <v>1</v>
      </c>
      <c r="H16" s="116"/>
      <c r="I16" s="116">
        <v>1</v>
      </c>
      <c r="J16" s="117">
        <v>0.12</v>
      </c>
      <c r="K16" s="116"/>
      <c r="L16" s="121"/>
    </row>
    <row r="17" spans="1:12" x14ac:dyDescent="0.25">
      <c r="A17" s="255"/>
      <c r="B17" s="343">
        <v>6</v>
      </c>
      <c r="C17" s="343" t="s">
        <v>362</v>
      </c>
      <c r="D17" s="116">
        <f t="shared" si="1"/>
        <v>11</v>
      </c>
      <c r="E17" s="39" t="s">
        <v>373</v>
      </c>
      <c r="F17" s="116">
        <v>1</v>
      </c>
      <c r="G17" s="116">
        <v>1</v>
      </c>
      <c r="H17" s="116"/>
      <c r="I17" s="116">
        <v>1</v>
      </c>
      <c r="J17" s="117">
        <v>0.12</v>
      </c>
      <c r="K17" s="116"/>
      <c r="L17" s="121"/>
    </row>
    <row r="18" spans="1:12" x14ac:dyDescent="0.25">
      <c r="A18" s="255"/>
      <c r="B18" s="345"/>
      <c r="C18" s="345"/>
      <c r="D18" s="116">
        <f t="shared" si="1"/>
        <v>12</v>
      </c>
      <c r="E18" s="39" t="s">
        <v>374</v>
      </c>
      <c r="F18" s="116">
        <v>1</v>
      </c>
      <c r="G18" s="116">
        <v>1</v>
      </c>
      <c r="H18" s="116"/>
      <c r="I18" s="116">
        <v>1</v>
      </c>
      <c r="J18" s="117">
        <v>0.12</v>
      </c>
      <c r="K18" s="116"/>
      <c r="L18" s="121"/>
    </row>
    <row r="19" spans="1:12" x14ac:dyDescent="0.25">
      <c r="A19" s="255"/>
      <c r="B19" s="343">
        <v>7</v>
      </c>
      <c r="C19" s="343" t="s">
        <v>149</v>
      </c>
      <c r="D19" s="116">
        <f t="shared" si="1"/>
        <v>13</v>
      </c>
      <c r="E19" s="39" t="s">
        <v>353</v>
      </c>
      <c r="F19" s="116">
        <v>1</v>
      </c>
      <c r="G19" s="116">
        <v>1</v>
      </c>
      <c r="H19" s="116"/>
      <c r="I19" s="116">
        <v>1</v>
      </c>
      <c r="J19" s="117">
        <v>0.16</v>
      </c>
      <c r="K19" s="116"/>
      <c r="L19" s="121"/>
    </row>
    <row r="20" spans="1:12" x14ac:dyDescent="0.25">
      <c r="A20" s="255"/>
      <c r="B20" s="345"/>
      <c r="C20" s="345"/>
      <c r="D20" s="116">
        <f t="shared" si="1"/>
        <v>14</v>
      </c>
      <c r="E20" s="39" t="s">
        <v>375</v>
      </c>
      <c r="F20" s="116">
        <v>1</v>
      </c>
      <c r="G20" s="116">
        <v>1</v>
      </c>
      <c r="H20" s="116"/>
      <c r="I20" s="116">
        <v>1</v>
      </c>
      <c r="J20" s="117">
        <v>0.16</v>
      </c>
      <c r="K20" s="116"/>
      <c r="L20" s="121"/>
    </row>
    <row r="21" spans="1:12" x14ac:dyDescent="0.25">
      <c r="A21" s="255"/>
      <c r="B21" s="343">
        <v>8</v>
      </c>
      <c r="C21" s="343" t="s">
        <v>363</v>
      </c>
      <c r="D21" s="116">
        <f t="shared" si="1"/>
        <v>15</v>
      </c>
      <c r="E21" s="39" t="s">
        <v>354</v>
      </c>
      <c r="F21" s="116">
        <v>1</v>
      </c>
      <c r="G21" s="116">
        <v>1</v>
      </c>
      <c r="H21" s="116"/>
      <c r="I21" s="116">
        <v>1</v>
      </c>
      <c r="J21" s="117">
        <v>0.03</v>
      </c>
      <c r="K21" s="116"/>
      <c r="L21" s="121"/>
    </row>
    <row r="22" spans="1:12" x14ac:dyDescent="0.25">
      <c r="A22" s="255"/>
      <c r="B22" s="345"/>
      <c r="C22" s="345"/>
      <c r="D22" s="116">
        <f t="shared" si="1"/>
        <v>16</v>
      </c>
      <c r="E22" s="39" t="s">
        <v>376</v>
      </c>
      <c r="F22" s="116">
        <v>1</v>
      </c>
      <c r="G22" s="116">
        <v>1</v>
      </c>
      <c r="H22" s="116"/>
      <c r="I22" s="116">
        <v>1</v>
      </c>
      <c r="J22" s="117">
        <v>0.03</v>
      </c>
      <c r="K22" s="116"/>
      <c r="L22" s="121"/>
    </row>
    <row r="23" spans="1:12" x14ac:dyDescent="0.25">
      <c r="A23" s="255"/>
      <c r="B23" s="343">
        <v>9</v>
      </c>
      <c r="C23" s="343" t="s">
        <v>178</v>
      </c>
      <c r="D23" s="116">
        <f t="shared" si="1"/>
        <v>17</v>
      </c>
      <c r="E23" s="39" t="s">
        <v>355</v>
      </c>
      <c r="F23" s="116">
        <v>1</v>
      </c>
      <c r="G23" s="116">
        <v>1</v>
      </c>
      <c r="H23" s="116"/>
      <c r="I23" s="116">
        <v>1</v>
      </c>
      <c r="J23" s="117">
        <v>0.24</v>
      </c>
      <c r="K23" s="116"/>
      <c r="L23" s="121"/>
    </row>
    <row r="24" spans="1:12" x14ac:dyDescent="0.25">
      <c r="A24" s="255"/>
      <c r="B24" s="344"/>
      <c r="C24" s="344"/>
      <c r="D24" s="116">
        <f t="shared" si="1"/>
        <v>18</v>
      </c>
      <c r="E24" s="39" t="s">
        <v>356</v>
      </c>
      <c r="F24" s="116">
        <v>1</v>
      </c>
      <c r="G24" s="116">
        <v>1</v>
      </c>
      <c r="H24" s="116"/>
      <c r="I24" s="116">
        <v>1</v>
      </c>
      <c r="J24" s="117">
        <v>0.08</v>
      </c>
      <c r="K24" s="116"/>
      <c r="L24" s="121"/>
    </row>
    <row r="25" spans="1:12" x14ac:dyDescent="0.25">
      <c r="A25" s="255"/>
      <c r="B25" s="344"/>
      <c r="C25" s="344"/>
      <c r="D25" s="116">
        <f t="shared" si="1"/>
        <v>19</v>
      </c>
      <c r="E25" s="39" t="s">
        <v>357</v>
      </c>
      <c r="F25" s="116">
        <v>1</v>
      </c>
      <c r="G25" s="116">
        <v>1</v>
      </c>
      <c r="H25" s="116"/>
      <c r="I25" s="116">
        <v>1</v>
      </c>
      <c r="J25" s="117">
        <v>0.08</v>
      </c>
      <c r="K25" s="116"/>
      <c r="L25" s="121"/>
    </row>
    <row r="26" spans="1:12" x14ac:dyDescent="0.25">
      <c r="A26" s="255"/>
      <c r="B26" s="345"/>
      <c r="C26" s="345"/>
      <c r="D26" s="116">
        <f t="shared" si="1"/>
        <v>20</v>
      </c>
      <c r="E26" s="39" t="s">
        <v>358</v>
      </c>
      <c r="F26" s="116">
        <v>1</v>
      </c>
      <c r="G26" s="116">
        <v>1</v>
      </c>
      <c r="H26" s="116"/>
      <c r="I26" s="116">
        <v>1</v>
      </c>
      <c r="J26" s="117">
        <v>0.08</v>
      </c>
      <c r="K26" s="116"/>
      <c r="L26" s="121"/>
    </row>
    <row r="27" spans="1:12" x14ac:dyDescent="0.25">
      <c r="A27" s="255"/>
      <c r="B27" s="148">
        <v>10</v>
      </c>
      <c r="C27" s="148" t="s">
        <v>364</v>
      </c>
      <c r="D27" s="116">
        <f t="shared" si="1"/>
        <v>21</v>
      </c>
      <c r="E27" s="39" t="s">
        <v>359</v>
      </c>
      <c r="F27" s="116">
        <v>1</v>
      </c>
      <c r="G27" s="116">
        <v>1</v>
      </c>
      <c r="H27" s="116"/>
      <c r="I27" s="116">
        <v>1</v>
      </c>
      <c r="J27" s="117">
        <v>0.08</v>
      </c>
      <c r="K27" s="116"/>
      <c r="L27" s="121"/>
    </row>
    <row r="28" spans="1:12" s="106" customFormat="1" x14ac:dyDescent="0.25">
      <c r="A28" s="124" t="s">
        <v>118</v>
      </c>
      <c r="B28" s="58">
        <v>10</v>
      </c>
      <c r="C28" s="58" t="s">
        <v>151</v>
      </c>
      <c r="D28" s="112">
        <v>21</v>
      </c>
      <c r="E28" s="58" t="s">
        <v>119</v>
      </c>
      <c r="F28" s="132">
        <f>SUM(F7:F27)</f>
        <v>21</v>
      </c>
      <c r="G28" s="132">
        <f>SUM(G7:G27)</f>
        <v>21</v>
      </c>
      <c r="H28" s="132">
        <f t="shared" ref="H28:L28" si="2">SUM(H7:H27)</f>
        <v>0</v>
      </c>
      <c r="I28" s="132">
        <f t="shared" si="2"/>
        <v>21</v>
      </c>
      <c r="J28" s="126">
        <f t="shared" si="2"/>
        <v>2.8200000000000003</v>
      </c>
      <c r="K28" s="132">
        <f t="shared" si="2"/>
        <v>0</v>
      </c>
      <c r="L28" s="132">
        <f t="shared" si="2"/>
        <v>0</v>
      </c>
    </row>
    <row r="29" spans="1:12" x14ac:dyDescent="0.25">
      <c r="A29" s="299" t="s">
        <v>65</v>
      </c>
      <c r="B29" s="306">
        <v>1</v>
      </c>
      <c r="C29" s="306" t="s">
        <v>153</v>
      </c>
      <c r="D29" s="116">
        <v>1</v>
      </c>
      <c r="E29" s="39" t="s">
        <v>208</v>
      </c>
      <c r="F29" s="39">
        <v>1</v>
      </c>
      <c r="G29" s="39">
        <v>1</v>
      </c>
      <c r="H29" s="116"/>
      <c r="I29" s="39">
        <v>1</v>
      </c>
      <c r="J29" s="131">
        <v>0.14000000000000001</v>
      </c>
      <c r="K29" s="116"/>
      <c r="L29" s="121"/>
    </row>
    <row r="30" spans="1:12" x14ac:dyDescent="0.25">
      <c r="A30" s="299"/>
      <c r="B30" s="306"/>
      <c r="C30" s="306"/>
      <c r="D30" s="116">
        <f>D29+1</f>
        <v>2</v>
      </c>
      <c r="E30" s="39" t="s">
        <v>209</v>
      </c>
      <c r="F30" s="39">
        <v>1</v>
      </c>
      <c r="G30" s="39">
        <v>1</v>
      </c>
      <c r="H30" s="116"/>
      <c r="I30" s="39">
        <v>1</v>
      </c>
      <c r="J30" s="131">
        <v>0.14000000000000001</v>
      </c>
      <c r="K30" s="116"/>
      <c r="L30" s="121"/>
    </row>
    <row r="31" spans="1:12" x14ac:dyDescent="0.25">
      <c r="A31" s="299"/>
      <c r="B31" s="306"/>
      <c r="C31" s="306"/>
      <c r="D31" s="116">
        <f t="shared" ref="D31:D39" si="3">D30+1</f>
        <v>3</v>
      </c>
      <c r="E31" s="150" t="s">
        <v>210</v>
      </c>
      <c r="F31" s="39">
        <v>1</v>
      </c>
      <c r="G31" s="39">
        <v>1</v>
      </c>
      <c r="H31" s="116"/>
      <c r="I31" s="39">
        <v>1</v>
      </c>
      <c r="J31" s="151">
        <v>0.14000000000000001</v>
      </c>
      <c r="K31" s="116"/>
      <c r="L31" s="121"/>
    </row>
    <row r="32" spans="1:12" x14ac:dyDescent="0.25">
      <c r="A32" s="299"/>
      <c r="B32" s="306">
        <v>2</v>
      </c>
      <c r="C32" s="328" t="s">
        <v>154</v>
      </c>
      <c r="D32" s="116">
        <f t="shared" si="3"/>
        <v>4</v>
      </c>
      <c r="E32" s="39" t="s">
        <v>211</v>
      </c>
      <c r="F32" s="39">
        <v>1</v>
      </c>
      <c r="G32" s="39">
        <v>1</v>
      </c>
      <c r="H32" s="116"/>
      <c r="I32" s="39">
        <v>1</v>
      </c>
      <c r="J32" s="131">
        <v>0.14000000000000001</v>
      </c>
      <c r="K32" s="116"/>
      <c r="L32" s="121"/>
    </row>
    <row r="33" spans="1:17" x14ac:dyDescent="0.25">
      <c r="A33" s="299"/>
      <c r="B33" s="306"/>
      <c r="C33" s="328"/>
      <c r="D33" s="116">
        <f t="shared" si="3"/>
        <v>5</v>
      </c>
      <c r="E33" s="39" t="s">
        <v>212</v>
      </c>
      <c r="F33" s="39">
        <v>1</v>
      </c>
      <c r="G33" s="39">
        <v>1</v>
      </c>
      <c r="H33" s="116"/>
      <c r="I33" s="39">
        <v>1</v>
      </c>
      <c r="J33" s="131">
        <v>0.14000000000000001</v>
      </c>
      <c r="K33" s="116"/>
      <c r="L33" s="121"/>
    </row>
    <row r="34" spans="1:17" x14ac:dyDescent="0.25">
      <c r="A34" s="299"/>
      <c r="B34" s="56">
        <v>3</v>
      </c>
      <c r="C34" s="39" t="s">
        <v>180</v>
      </c>
      <c r="D34" s="116">
        <f t="shared" si="3"/>
        <v>6</v>
      </c>
      <c r="E34" s="39" t="s">
        <v>322</v>
      </c>
      <c r="F34" s="116">
        <v>1</v>
      </c>
      <c r="G34" s="116">
        <v>1</v>
      </c>
      <c r="H34" s="116"/>
      <c r="I34" s="116">
        <v>1</v>
      </c>
      <c r="J34" s="131">
        <v>0.14000000000000001</v>
      </c>
      <c r="K34" s="116"/>
      <c r="L34" s="121"/>
    </row>
    <row r="35" spans="1:17" x14ac:dyDescent="0.25">
      <c r="A35" s="299"/>
      <c r="B35" s="56">
        <v>4</v>
      </c>
      <c r="C35" s="39" t="s">
        <v>155</v>
      </c>
      <c r="D35" s="116">
        <f t="shared" si="3"/>
        <v>7</v>
      </c>
      <c r="E35" s="39" t="s">
        <v>213</v>
      </c>
      <c r="F35" s="116">
        <v>1</v>
      </c>
      <c r="G35" s="116">
        <v>1</v>
      </c>
      <c r="H35" s="116"/>
      <c r="I35" s="116">
        <v>1</v>
      </c>
      <c r="J35" s="131">
        <v>0.14000000000000001</v>
      </c>
      <c r="K35" s="116"/>
      <c r="L35" s="121"/>
    </row>
    <row r="36" spans="1:17" x14ac:dyDescent="0.25">
      <c r="A36" s="299"/>
      <c r="B36" s="306">
        <v>5</v>
      </c>
      <c r="C36" s="328" t="s">
        <v>179</v>
      </c>
      <c r="D36" s="116">
        <f t="shared" si="3"/>
        <v>8</v>
      </c>
      <c r="E36" s="39" t="s">
        <v>323</v>
      </c>
      <c r="F36" s="116">
        <v>1</v>
      </c>
      <c r="G36" s="116">
        <v>1</v>
      </c>
      <c r="H36" s="116"/>
      <c r="I36" s="116">
        <v>1</v>
      </c>
      <c r="J36" s="131">
        <v>0.14000000000000001</v>
      </c>
      <c r="K36" s="116"/>
      <c r="L36" s="121"/>
    </row>
    <row r="37" spans="1:17" x14ac:dyDescent="0.25">
      <c r="A37" s="299"/>
      <c r="B37" s="306"/>
      <c r="C37" s="328"/>
      <c r="D37" s="116">
        <f t="shared" si="3"/>
        <v>9</v>
      </c>
      <c r="E37" s="39" t="s">
        <v>214</v>
      </c>
      <c r="F37" s="116">
        <v>1</v>
      </c>
      <c r="G37" s="116">
        <v>1</v>
      </c>
      <c r="H37" s="116"/>
      <c r="I37" s="116">
        <v>1</v>
      </c>
      <c r="J37" s="131">
        <v>0.14000000000000001</v>
      </c>
      <c r="K37" s="116"/>
      <c r="L37" s="121"/>
    </row>
    <row r="38" spans="1:17" x14ac:dyDescent="0.25">
      <c r="A38" s="299"/>
      <c r="B38" s="306"/>
      <c r="C38" s="328"/>
      <c r="D38" s="116">
        <f t="shared" si="3"/>
        <v>10</v>
      </c>
      <c r="E38" s="39" t="s">
        <v>215</v>
      </c>
      <c r="F38" s="116">
        <v>1</v>
      </c>
      <c r="G38" s="116">
        <v>1</v>
      </c>
      <c r="H38" s="116"/>
      <c r="I38" s="116">
        <v>1</v>
      </c>
      <c r="J38" s="131">
        <v>0.14000000000000001</v>
      </c>
      <c r="K38" s="116"/>
      <c r="L38" s="121"/>
    </row>
    <row r="39" spans="1:17" x14ac:dyDescent="0.25">
      <c r="A39" s="299"/>
      <c r="B39" s="306"/>
      <c r="C39" s="328"/>
      <c r="D39" s="116">
        <f t="shared" si="3"/>
        <v>11</v>
      </c>
      <c r="E39" s="39" t="s">
        <v>216</v>
      </c>
      <c r="F39" s="116">
        <v>1</v>
      </c>
      <c r="G39" s="116">
        <v>1</v>
      </c>
      <c r="H39" s="116"/>
      <c r="I39" s="116">
        <v>1</v>
      </c>
      <c r="J39" s="131">
        <v>0.14000000000000001</v>
      </c>
      <c r="K39" s="116"/>
      <c r="L39" s="121"/>
    </row>
    <row r="40" spans="1:17" s="106" customFormat="1" x14ac:dyDescent="0.25">
      <c r="A40" s="124" t="s">
        <v>118</v>
      </c>
      <c r="B40" s="58">
        <v>5</v>
      </c>
      <c r="C40" s="58" t="s">
        <v>151</v>
      </c>
      <c r="D40" s="112">
        <v>11</v>
      </c>
      <c r="E40" s="58" t="s">
        <v>119</v>
      </c>
      <c r="F40" s="132">
        <f>SUM(F29:F39)</f>
        <v>11</v>
      </c>
      <c r="G40" s="132">
        <f>SUM(G29:G39)</f>
        <v>11</v>
      </c>
      <c r="H40" s="132">
        <f t="shared" ref="H40:L40" si="4">SUM(H29:H39)</f>
        <v>0</v>
      </c>
      <c r="I40" s="132">
        <f t="shared" si="4"/>
        <v>11</v>
      </c>
      <c r="J40" s="126">
        <f t="shared" si="4"/>
        <v>1.5400000000000005</v>
      </c>
      <c r="K40" s="132">
        <f t="shared" si="4"/>
        <v>0</v>
      </c>
      <c r="L40" s="113">
        <f t="shared" si="4"/>
        <v>0</v>
      </c>
    </row>
    <row r="41" spans="1:17" x14ac:dyDescent="0.25">
      <c r="A41" s="165" t="s">
        <v>51</v>
      </c>
      <c r="B41" s="166">
        <v>99</v>
      </c>
      <c r="C41" s="165" t="s">
        <v>151</v>
      </c>
      <c r="D41" s="166">
        <v>332</v>
      </c>
      <c r="E41" s="165" t="s">
        <v>98</v>
      </c>
      <c r="F41" s="166">
        <v>332</v>
      </c>
      <c r="G41" s="166">
        <v>329</v>
      </c>
      <c r="H41" s="166">
        <v>3</v>
      </c>
      <c r="I41" s="166">
        <v>329</v>
      </c>
      <c r="J41" s="167">
        <v>50.064193548387117</v>
      </c>
      <c r="K41" s="166">
        <v>3</v>
      </c>
      <c r="L41" s="167">
        <v>27.5</v>
      </c>
      <c r="Q41" s="107">
        <f>332-354</f>
        <v>-22</v>
      </c>
    </row>
    <row r="43" spans="1:17" s="168" customFormat="1" ht="38.25" customHeight="1" x14ac:dyDescent="0.3">
      <c r="B43" s="349" t="s">
        <v>185</v>
      </c>
      <c r="C43" s="349"/>
      <c r="D43" s="349"/>
      <c r="E43" s="349"/>
      <c r="F43" s="349"/>
      <c r="G43" s="349"/>
      <c r="H43" s="349"/>
      <c r="J43" s="347" t="s">
        <v>186</v>
      </c>
      <c r="K43" s="347"/>
    </row>
    <row r="44" spans="1:17" s="168" customFormat="1" ht="14.25" customHeight="1" x14ac:dyDescent="0.3">
      <c r="B44" s="105"/>
      <c r="C44" s="169"/>
      <c r="D44" s="169"/>
      <c r="E44" s="169"/>
      <c r="F44" s="169"/>
      <c r="G44" s="169"/>
      <c r="H44" s="169"/>
      <c r="J44" s="170"/>
    </row>
    <row r="45" spans="1:17" s="168" customFormat="1" ht="24.75" customHeight="1" x14ac:dyDescent="0.3">
      <c r="B45" s="349" t="s">
        <v>75</v>
      </c>
      <c r="C45" s="349"/>
      <c r="D45" s="349"/>
      <c r="E45" s="349"/>
      <c r="F45" s="349"/>
      <c r="G45" s="349"/>
      <c r="H45" s="349"/>
      <c r="J45" s="347" t="s">
        <v>187</v>
      </c>
      <c r="K45" s="347"/>
    </row>
    <row r="46" spans="1:17" s="168" customFormat="1" ht="14.25" customHeight="1" x14ac:dyDescent="0.3">
      <c r="B46" s="105"/>
      <c r="C46" s="169"/>
      <c r="D46" s="169"/>
      <c r="E46" s="169"/>
      <c r="F46" s="169"/>
      <c r="G46" s="169"/>
      <c r="H46" s="169"/>
      <c r="J46" s="170"/>
    </row>
    <row r="47" spans="1:17" s="168" customFormat="1" ht="27" customHeight="1" x14ac:dyDescent="0.3">
      <c r="B47" s="349" t="s">
        <v>67</v>
      </c>
      <c r="C47" s="349"/>
      <c r="D47" s="349"/>
      <c r="E47" s="349"/>
      <c r="F47" s="349"/>
      <c r="G47" s="349"/>
      <c r="H47" s="349"/>
      <c r="J47" s="348" t="s">
        <v>69</v>
      </c>
      <c r="K47" s="348"/>
    </row>
  </sheetData>
  <mergeCells count="43">
    <mergeCell ref="C23:C26"/>
    <mergeCell ref="J43:K43"/>
    <mergeCell ref="J45:K45"/>
    <mergeCell ref="J47:K47"/>
    <mergeCell ref="B43:H43"/>
    <mergeCell ref="B45:H45"/>
    <mergeCell ref="B47:H47"/>
    <mergeCell ref="A29:A39"/>
    <mergeCell ref="B29:B31"/>
    <mergeCell ref="C29:C31"/>
    <mergeCell ref="B32:B33"/>
    <mergeCell ref="C32:C33"/>
    <mergeCell ref="B36:B39"/>
    <mergeCell ref="C36:C39"/>
    <mergeCell ref="A7:A27"/>
    <mergeCell ref="B7:B8"/>
    <mergeCell ref="C7:C8"/>
    <mergeCell ref="B9:B10"/>
    <mergeCell ref="C9:C10"/>
    <mergeCell ref="B11:B12"/>
    <mergeCell ref="C11:C12"/>
    <mergeCell ref="B13:B15"/>
    <mergeCell ref="C13:C15"/>
    <mergeCell ref="B17:B18"/>
    <mergeCell ref="C17:C18"/>
    <mergeCell ref="B19:B20"/>
    <mergeCell ref="C19:C20"/>
    <mergeCell ref="B21:B22"/>
    <mergeCell ref="C21:C22"/>
    <mergeCell ref="B23:B26"/>
    <mergeCell ref="G4:H4"/>
    <mergeCell ref="I4:J4"/>
    <mergeCell ref="K4:L4"/>
    <mergeCell ref="A3:A5"/>
    <mergeCell ref="B3:C3"/>
    <mergeCell ref="D3:E3"/>
    <mergeCell ref="F3:H3"/>
    <mergeCell ref="I3:L3"/>
    <mergeCell ref="B4:B5"/>
    <mergeCell ref="C4:C5"/>
    <mergeCell ref="D4:D5"/>
    <mergeCell ref="E4:E5"/>
    <mergeCell ref="F4:F5"/>
  </mergeCells>
  <conditionalFormatting sqref="C28:C40 A28:A40 E40 A41:L41 F7:L40 E7:E28 C7:C24 A7 B7:B40 D7:D40">
    <cfRule type="cellIs" dxfId="0" priority="4" stopIfTrue="1" operator="equal">
      <formula>0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55" orientation="landscape" r:id="rId1"/>
  <rowBreaks count="1" manualBreakCount="1">
    <brk id="47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>
      <selection activeCell="I32" sqref="I32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>
      <selection sqref="A1:I4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showZeros="0" view="pageBreakPreview" zoomScale="70" zoomScaleSheetLayoutView="70" workbookViewId="0">
      <selection activeCell="F4" sqref="F4"/>
    </sheetView>
  </sheetViews>
  <sheetFormatPr defaultColWidth="9.140625" defaultRowHeight="19.5" x14ac:dyDescent="0.3"/>
  <cols>
    <col min="1" max="1" width="12.42578125" style="2" customWidth="1"/>
    <col min="2" max="2" width="31.85546875" style="2" customWidth="1"/>
    <col min="3" max="7" width="30.7109375" style="2" customWidth="1"/>
    <col min="8" max="16384" width="9.140625" style="2"/>
  </cols>
  <sheetData>
    <row r="1" spans="1:7" s="17" customFormat="1" ht="81" customHeight="1" x14ac:dyDescent="0.4">
      <c r="A1" s="221" t="s">
        <v>38</v>
      </c>
      <c r="B1" s="221"/>
      <c r="C1" s="221"/>
      <c r="D1" s="221"/>
      <c r="E1" s="221"/>
      <c r="F1" s="221"/>
      <c r="G1" s="221"/>
    </row>
    <row r="2" spans="1:7" s="18" customFormat="1" ht="27" thickBot="1" x14ac:dyDescent="0.45"/>
    <row r="3" spans="1:7" s="17" customFormat="1" ht="32.25" customHeight="1" x14ac:dyDescent="0.4">
      <c r="A3" s="222" t="s">
        <v>0</v>
      </c>
      <c r="B3" s="224" t="s">
        <v>30</v>
      </c>
      <c r="C3" s="224" t="s">
        <v>31</v>
      </c>
      <c r="D3" s="224" t="s">
        <v>32</v>
      </c>
      <c r="E3" s="224" t="s">
        <v>33</v>
      </c>
      <c r="F3" s="224" t="s">
        <v>34</v>
      </c>
      <c r="G3" s="226"/>
    </row>
    <row r="4" spans="1:7" s="17" customFormat="1" ht="61.5" customHeight="1" thickBot="1" x14ac:dyDescent="0.45">
      <c r="A4" s="223"/>
      <c r="B4" s="225"/>
      <c r="C4" s="225"/>
      <c r="D4" s="225"/>
      <c r="E4" s="225"/>
      <c r="F4" s="19" t="s">
        <v>35</v>
      </c>
      <c r="G4" s="20" t="s">
        <v>36</v>
      </c>
    </row>
    <row r="5" spans="1:7" s="17" customFormat="1" ht="37.5" customHeight="1" x14ac:dyDescent="0.4">
      <c r="A5" s="21">
        <v>1</v>
      </c>
      <c r="B5" s="22" t="s">
        <v>5</v>
      </c>
      <c r="C5" s="23">
        <v>1</v>
      </c>
      <c r="D5" s="24">
        <v>6</v>
      </c>
      <c r="E5" s="24">
        <f>+F5+G5</f>
        <v>14</v>
      </c>
      <c r="F5" s="24">
        <v>14</v>
      </c>
      <c r="G5" s="24"/>
    </row>
    <row r="6" spans="1:7" s="17" customFormat="1" ht="37.5" customHeight="1" x14ac:dyDescent="0.4">
      <c r="A6" s="25">
        <f>1+A5</f>
        <v>2</v>
      </c>
      <c r="B6" s="26" t="s">
        <v>6</v>
      </c>
      <c r="C6" s="27">
        <v>1</v>
      </c>
      <c r="D6" s="28">
        <v>5</v>
      </c>
      <c r="E6" s="28">
        <f t="shared" ref="E6:E18" si="0">+F6+G6</f>
        <v>25</v>
      </c>
      <c r="F6" s="28">
        <v>25</v>
      </c>
      <c r="G6" s="28"/>
    </row>
    <row r="7" spans="1:7" s="17" customFormat="1" ht="37.5" customHeight="1" x14ac:dyDescent="0.4">
      <c r="A7" s="25">
        <f t="shared" ref="A7:A18" si="1">1+A6</f>
        <v>3</v>
      </c>
      <c r="B7" s="26" t="s">
        <v>7</v>
      </c>
      <c r="C7" s="27">
        <v>1</v>
      </c>
      <c r="D7" s="28">
        <v>7</v>
      </c>
      <c r="E7" s="28">
        <f t="shared" si="0"/>
        <v>17</v>
      </c>
      <c r="F7" s="28">
        <v>17</v>
      </c>
      <c r="G7" s="28"/>
    </row>
    <row r="8" spans="1:7" s="17" customFormat="1" ht="37.5" customHeight="1" x14ac:dyDescent="0.4">
      <c r="A8" s="25">
        <f t="shared" si="1"/>
        <v>4</v>
      </c>
      <c r="B8" s="26" t="s">
        <v>8</v>
      </c>
      <c r="C8" s="27">
        <v>1</v>
      </c>
      <c r="D8" s="28">
        <v>2</v>
      </c>
      <c r="E8" s="28">
        <f t="shared" si="0"/>
        <v>23</v>
      </c>
      <c r="F8" s="28">
        <v>23</v>
      </c>
      <c r="G8" s="28"/>
    </row>
    <row r="9" spans="1:7" s="17" customFormat="1" ht="37.5" customHeight="1" x14ac:dyDescent="0.4">
      <c r="A9" s="25">
        <f t="shared" si="1"/>
        <v>5</v>
      </c>
      <c r="B9" s="26" t="s">
        <v>10</v>
      </c>
      <c r="C9" s="27">
        <v>1</v>
      </c>
      <c r="D9" s="28">
        <v>8</v>
      </c>
      <c r="E9" s="28">
        <f t="shared" si="0"/>
        <v>35</v>
      </c>
      <c r="F9" s="28">
        <v>35</v>
      </c>
      <c r="G9" s="28"/>
    </row>
    <row r="10" spans="1:7" s="17" customFormat="1" ht="37.5" customHeight="1" x14ac:dyDescent="0.4">
      <c r="A10" s="25">
        <v>6</v>
      </c>
      <c r="B10" s="26" t="s">
        <v>37</v>
      </c>
      <c r="C10" s="27">
        <v>1</v>
      </c>
      <c r="D10" s="28">
        <v>9</v>
      </c>
      <c r="E10" s="28">
        <f t="shared" si="0"/>
        <v>9</v>
      </c>
      <c r="F10" s="28">
        <v>5</v>
      </c>
      <c r="G10" s="28">
        <v>4</v>
      </c>
    </row>
    <row r="11" spans="1:7" s="17" customFormat="1" ht="37.5" customHeight="1" x14ac:dyDescent="0.4">
      <c r="A11" s="25">
        <v>7</v>
      </c>
      <c r="B11" s="26" t="s">
        <v>11</v>
      </c>
      <c r="C11" s="27">
        <v>1</v>
      </c>
      <c r="D11" s="28">
        <v>11</v>
      </c>
      <c r="E11" s="28">
        <f t="shared" si="0"/>
        <v>31</v>
      </c>
      <c r="F11" s="28">
        <v>31</v>
      </c>
      <c r="G11" s="28"/>
    </row>
    <row r="12" spans="1:7" s="17" customFormat="1" ht="37.5" customHeight="1" x14ac:dyDescent="0.4">
      <c r="A12" s="25">
        <f t="shared" si="1"/>
        <v>8</v>
      </c>
      <c r="B12" s="26" t="s">
        <v>12</v>
      </c>
      <c r="C12" s="27">
        <v>1</v>
      </c>
      <c r="D12" s="28">
        <v>4</v>
      </c>
      <c r="E12" s="28">
        <f t="shared" si="0"/>
        <v>24</v>
      </c>
      <c r="F12" s="28">
        <v>24</v>
      </c>
      <c r="G12" s="28"/>
    </row>
    <row r="13" spans="1:7" s="17" customFormat="1" ht="37.5" customHeight="1" x14ac:dyDescent="0.4">
      <c r="A13" s="25">
        <f t="shared" si="1"/>
        <v>9</v>
      </c>
      <c r="B13" s="26" t="s">
        <v>13</v>
      </c>
      <c r="C13" s="27">
        <v>1</v>
      </c>
      <c r="D13" s="28">
        <v>2</v>
      </c>
      <c r="E13" s="28">
        <f t="shared" si="0"/>
        <v>25</v>
      </c>
      <c r="F13" s="28">
        <v>25</v>
      </c>
      <c r="G13" s="28"/>
    </row>
    <row r="14" spans="1:7" s="17" customFormat="1" ht="37.5" customHeight="1" x14ac:dyDescent="0.4">
      <c r="A14" s="25">
        <f t="shared" si="1"/>
        <v>10</v>
      </c>
      <c r="B14" s="26" t="s">
        <v>14</v>
      </c>
      <c r="C14" s="27">
        <v>1</v>
      </c>
      <c r="D14" s="28">
        <v>6</v>
      </c>
      <c r="E14" s="28">
        <f t="shared" si="0"/>
        <v>28</v>
      </c>
      <c r="F14" s="28">
        <v>28</v>
      </c>
      <c r="G14" s="28"/>
    </row>
    <row r="15" spans="1:7" s="17" customFormat="1" ht="37.5" customHeight="1" x14ac:dyDescent="0.4">
      <c r="A15" s="25">
        <f t="shared" si="1"/>
        <v>11</v>
      </c>
      <c r="B15" s="26" t="s">
        <v>15</v>
      </c>
      <c r="C15" s="27">
        <v>1</v>
      </c>
      <c r="D15" s="28">
        <v>4</v>
      </c>
      <c r="E15" s="28">
        <f t="shared" si="0"/>
        <v>35</v>
      </c>
      <c r="F15" s="28">
        <v>35</v>
      </c>
      <c r="G15" s="28"/>
    </row>
    <row r="16" spans="1:7" s="17" customFormat="1" ht="37.5" customHeight="1" x14ac:dyDescent="0.4">
      <c r="A16" s="25">
        <f t="shared" si="1"/>
        <v>12</v>
      </c>
      <c r="B16" s="26" t="s">
        <v>16</v>
      </c>
      <c r="C16" s="27">
        <v>1</v>
      </c>
      <c r="D16" s="28">
        <v>6</v>
      </c>
      <c r="E16" s="28">
        <f t="shared" si="0"/>
        <v>34</v>
      </c>
      <c r="F16" s="28">
        <v>34</v>
      </c>
      <c r="G16" s="28"/>
    </row>
    <row r="17" spans="1:7" s="17" customFormat="1" ht="37.5" customHeight="1" x14ac:dyDescent="0.4">
      <c r="A17" s="25">
        <f t="shared" si="1"/>
        <v>13</v>
      </c>
      <c r="B17" s="26" t="s">
        <v>17</v>
      </c>
      <c r="C17" s="27">
        <v>1</v>
      </c>
      <c r="D17" s="28">
        <v>3</v>
      </c>
      <c r="E17" s="28">
        <f t="shared" si="0"/>
        <v>21</v>
      </c>
      <c r="F17" s="28">
        <v>21</v>
      </c>
      <c r="G17" s="28"/>
    </row>
    <row r="18" spans="1:7" s="17" customFormat="1" ht="37.5" customHeight="1" x14ac:dyDescent="0.4">
      <c r="A18" s="25">
        <f t="shared" si="1"/>
        <v>14</v>
      </c>
      <c r="B18" s="26" t="s">
        <v>18</v>
      </c>
      <c r="C18" s="27">
        <v>1</v>
      </c>
      <c r="D18" s="28">
        <v>5</v>
      </c>
      <c r="E18" s="28">
        <f t="shared" si="0"/>
        <v>11</v>
      </c>
      <c r="F18" s="28">
        <v>11</v>
      </c>
      <c r="G18" s="28"/>
    </row>
    <row r="19" spans="1:7" s="30" customFormat="1" ht="37.5" customHeight="1" x14ac:dyDescent="0.35">
      <c r="A19" s="228" t="s">
        <v>2</v>
      </c>
      <c r="B19" s="228"/>
      <c r="C19" s="29">
        <f>SUM(C5:C18)</f>
        <v>14</v>
      </c>
      <c r="D19" s="29">
        <f>SUM(D5:D18)</f>
        <v>78</v>
      </c>
      <c r="E19" s="29">
        <f>SUM(E5:E18)</f>
        <v>332</v>
      </c>
      <c r="F19" s="29">
        <f>SUM(F5:F18)</f>
        <v>328</v>
      </c>
      <c r="G19" s="29">
        <f>SUM(G5:G18)</f>
        <v>4</v>
      </c>
    </row>
    <row r="20" spans="1:7" s="30" customFormat="1" ht="31.5" hidden="1" customHeight="1" x14ac:dyDescent="0.35">
      <c r="A20" s="31"/>
      <c r="B20" s="31"/>
      <c r="C20" s="32"/>
      <c r="D20" s="33"/>
      <c r="E20" s="33"/>
      <c r="F20" s="33"/>
      <c r="G20" s="33"/>
    </row>
    <row r="21" spans="1:7" s="30" customFormat="1" ht="31.5" hidden="1" customHeight="1" x14ac:dyDescent="0.35">
      <c r="A21" s="229" t="s">
        <v>25</v>
      </c>
      <c r="B21" s="229"/>
      <c r="C21" s="229"/>
      <c r="D21" s="229"/>
      <c r="E21" s="229"/>
      <c r="F21" s="229"/>
      <c r="G21" s="229"/>
    </row>
    <row r="22" spans="1:7" s="30" customFormat="1" ht="31.5" customHeight="1" x14ac:dyDescent="0.35">
      <c r="A22" s="31"/>
      <c r="B22" s="31"/>
      <c r="C22" s="32"/>
      <c r="D22" s="33"/>
      <c r="E22" s="33"/>
      <c r="F22" s="33"/>
      <c r="G22" s="33"/>
    </row>
    <row r="23" spans="1:7" s="30" customFormat="1" ht="48.75" customHeight="1" x14ac:dyDescent="0.35">
      <c r="A23" s="227" t="s">
        <v>20</v>
      </c>
      <c r="B23" s="227"/>
      <c r="C23" s="227"/>
      <c r="D23" s="227"/>
      <c r="E23" s="227"/>
      <c r="F23" s="34"/>
      <c r="G23" s="34" t="s">
        <v>39</v>
      </c>
    </row>
    <row r="24" spans="1:7" ht="38.25" hidden="1" customHeight="1" x14ac:dyDescent="0.3"/>
    <row r="25" spans="1:7" hidden="1" x14ac:dyDescent="0.3">
      <c r="A25" s="212" t="s">
        <v>27</v>
      </c>
      <c r="B25" s="212"/>
      <c r="C25" s="212"/>
      <c r="D25" s="212"/>
      <c r="E25" s="212"/>
      <c r="F25" s="212"/>
      <c r="G25" s="212"/>
    </row>
    <row r="27" spans="1:7" hidden="1" x14ac:dyDescent="0.3"/>
    <row r="28" spans="1:7" hidden="1" x14ac:dyDescent="0.3"/>
  </sheetData>
  <mergeCells count="11">
    <mergeCell ref="A25:G25"/>
    <mergeCell ref="A1:G1"/>
    <mergeCell ref="A3:A4"/>
    <mergeCell ref="B3:B4"/>
    <mergeCell ref="C3:C4"/>
    <mergeCell ref="D3:D4"/>
    <mergeCell ref="E3:E4"/>
    <mergeCell ref="F3:G3"/>
    <mergeCell ref="A23:E23"/>
    <mergeCell ref="A19:B19"/>
    <mergeCell ref="A21:G21"/>
  </mergeCells>
  <printOptions horizontalCentered="1"/>
  <pageMargins left="0" right="0" top="0" bottom="0" header="0" footer="0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7"/>
  <sheetViews>
    <sheetView view="pageBreakPreview" topLeftCell="A2" zoomScale="85" zoomScaleSheetLayoutView="85" workbookViewId="0">
      <selection activeCell="P26" activeCellId="1" sqref="N26 P26"/>
    </sheetView>
  </sheetViews>
  <sheetFormatPr defaultRowHeight="15.75" x14ac:dyDescent="0.25"/>
  <cols>
    <col min="1" max="1" width="5.28515625" style="79" customWidth="1"/>
    <col min="2" max="2" width="16.5703125" style="85" customWidth="1"/>
    <col min="3" max="5" width="6.7109375" style="79" customWidth="1"/>
    <col min="6" max="8" width="10.7109375" style="86" customWidth="1"/>
    <col min="9" max="9" width="11.85546875" style="86" customWidth="1"/>
    <col min="10" max="10" width="6.42578125" style="86" customWidth="1"/>
    <col min="11" max="11" width="8.7109375" style="86" customWidth="1"/>
    <col min="12" max="12" width="9.28515625" style="86" customWidth="1"/>
    <col min="13" max="15" width="10.7109375" style="86" customWidth="1"/>
    <col min="16" max="16" width="12.85546875" style="86" customWidth="1"/>
    <col min="17" max="16384" width="9.140625" style="79"/>
  </cols>
  <sheetData>
    <row r="1" spans="1:16" s="77" customFormat="1" ht="97.5" hidden="1" customHeight="1" x14ac:dyDescent="0.25">
      <c r="B1" s="78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spans="1:16" s="77" customFormat="1" ht="27" customHeight="1" x14ac:dyDescent="0.25">
      <c r="B2" s="78"/>
      <c r="F2" s="72"/>
      <c r="G2" s="72"/>
      <c r="H2" s="72"/>
      <c r="I2" s="72"/>
      <c r="J2" s="72"/>
      <c r="K2" s="72"/>
      <c r="L2" s="231" t="s">
        <v>40</v>
      </c>
      <c r="M2" s="231"/>
      <c r="N2" s="231"/>
      <c r="O2" s="231"/>
      <c r="P2" s="231"/>
    </row>
    <row r="3" spans="1:16" s="77" customFormat="1" ht="41.25" customHeight="1" x14ac:dyDescent="0.25">
      <c r="B3" s="78"/>
      <c r="F3" s="72"/>
      <c r="G3" s="72"/>
      <c r="H3" s="72"/>
      <c r="I3" s="72"/>
      <c r="J3" s="72"/>
      <c r="K3" s="72"/>
      <c r="L3" s="231" t="s">
        <v>101</v>
      </c>
      <c r="M3" s="231"/>
      <c r="N3" s="231"/>
      <c r="O3" s="231"/>
      <c r="P3" s="231"/>
    </row>
    <row r="4" spans="1:16" s="77" customFormat="1" ht="18" customHeight="1" x14ac:dyDescent="0.25">
      <c r="B4" s="78"/>
      <c r="F4" s="72"/>
      <c r="G4" s="72"/>
      <c r="H4" s="72"/>
      <c r="I4" s="72"/>
      <c r="J4" s="72"/>
      <c r="K4" s="72"/>
      <c r="L4" s="231" t="s">
        <v>99</v>
      </c>
      <c r="M4" s="231"/>
      <c r="N4" s="231"/>
      <c r="O4" s="231"/>
      <c r="P4" s="231"/>
    </row>
    <row r="5" spans="1:16" s="77" customFormat="1" ht="27.75" customHeight="1" x14ac:dyDescent="0.25">
      <c r="B5" s="78"/>
      <c r="F5" s="72"/>
      <c r="G5" s="72"/>
      <c r="H5" s="72"/>
      <c r="I5" s="72"/>
      <c r="J5" s="72"/>
      <c r="K5" s="72"/>
      <c r="L5" s="231" t="s">
        <v>100</v>
      </c>
      <c r="M5" s="231"/>
      <c r="N5" s="231"/>
      <c r="O5" s="231"/>
      <c r="P5" s="231"/>
    </row>
    <row r="6" spans="1:16" s="77" customFormat="1" ht="44.25" customHeight="1" thickBot="1" x14ac:dyDescent="0.3">
      <c r="A6" s="230" t="s">
        <v>112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</row>
    <row r="7" spans="1:16" s="75" customFormat="1" ht="18.75" customHeight="1" x14ac:dyDescent="0.25">
      <c r="A7" s="234" t="s">
        <v>0</v>
      </c>
      <c r="B7" s="237" t="s">
        <v>43</v>
      </c>
      <c r="C7" s="240" t="s">
        <v>102</v>
      </c>
      <c r="D7" s="240"/>
      <c r="E7" s="240"/>
      <c r="F7" s="240"/>
      <c r="G7" s="240"/>
      <c r="H7" s="240"/>
      <c r="I7" s="240"/>
      <c r="J7" s="240" t="s">
        <v>103</v>
      </c>
      <c r="K7" s="240"/>
      <c r="L7" s="240"/>
      <c r="M7" s="240"/>
      <c r="N7" s="240"/>
      <c r="O7" s="240"/>
      <c r="P7" s="241"/>
    </row>
    <row r="8" spans="1:16" ht="31.5" customHeight="1" x14ac:dyDescent="0.25">
      <c r="A8" s="235"/>
      <c r="B8" s="238"/>
      <c r="C8" s="238" t="s">
        <v>110</v>
      </c>
      <c r="D8" s="238"/>
      <c r="E8" s="238"/>
      <c r="F8" s="232" t="s">
        <v>88</v>
      </c>
      <c r="G8" s="232"/>
      <c r="H8" s="232"/>
      <c r="I8" s="232"/>
      <c r="J8" s="238" t="s">
        <v>110</v>
      </c>
      <c r="K8" s="238"/>
      <c r="L8" s="238"/>
      <c r="M8" s="232" t="s">
        <v>88</v>
      </c>
      <c r="N8" s="232"/>
      <c r="O8" s="232"/>
      <c r="P8" s="233"/>
    </row>
    <row r="9" spans="1:16" s="80" customFormat="1" ht="35.25" customHeight="1" x14ac:dyDescent="0.25">
      <c r="A9" s="235"/>
      <c r="B9" s="238"/>
      <c r="C9" s="238" t="s">
        <v>92</v>
      </c>
      <c r="D9" s="238" t="s">
        <v>88</v>
      </c>
      <c r="E9" s="238"/>
      <c r="F9" s="232" t="s">
        <v>106</v>
      </c>
      <c r="G9" s="232"/>
      <c r="H9" s="232" t="s">
        <v>107</v>
      </c>
      <c r="I9" s="232"/>
      <c r="J9" s="238" t="s">
        <v>92</v>
      </c>
      <c r="K9" s="238" t="s">
        <v>88</v>
      </c>
      <c r="L9" s="238"/>
      <c r="M9" s="232" t="s">
        <v>106</v>
      </c>
      <c r="N9" s="232"/>
      <c r="O9" s="232" t="s">
        <v>107</v>
      </c>
      <c r="P9" s="233"/>
    </row>
    <row r="10" spans="1:16" s="80" customFormat="1" ht="101.25" customHeight="1" thickBot="1" x14ac:dyDescent="0.3">
      <c r="A10" s="236"/>
      <c r="B10" s="239"/>
      <c r="C10" s="239"/>
      <c r="D10" s="81" t="s">
        <v>104</v>
      </c>
      <c r="E10" s="81" t="s">
        <v>105</v>
      </c>
      <c r="F10" s="82" t="s">
        <v>96</v>
      </c>
      <c r="G10" s="82" t="s">
        <v>97</v>
      </c>
      <c r="H10" s="82" t="s">
        <v>96</v>
      </c>
      <c r="I10" s="82" t="s">
        <v>97</v>
      </c>
      <c r="J10" s="239"/>
      <c r="K10" s="81" t="s">
        <v>108</v>
      </c>
      <c r="L10" s="81" t="s">
        <v>109</v>
      </c>
      <c r="M10" s="82" t="s">
        <v>96</v>
      </c>
      <c r="N10" s="82" t="s">
        <v>97</v>
      </c>
      <c r="O10" s="82" t="s">
        <v>96</v>
      </c>
      <c r="P10" s="99" t="s">
        <v>97</v>
      </c>
    </row>
    <row r="11" spans="1:16" s="80" customFormat="1" x14ac:dyDescent="0.25">
      <c r="A11" s="95">
        <v>1</v>
      </c>
      <c r="B11" s="95">
        <f>+A11+1</f>
        <v>2</v>
      </c>
      <c r="C11" s="95">
        <f t="shared" ref="C11:P11" si="0">+B11+1</f>
        <v>3</v>
      </c>
      <c r="D11" s="95">
        <f t="shared" si="0"/>
        <v>4</v>
      </c>
      <c r="E11" s="95">
        <f t="shared" si="0"/>
        <v>5</v>
      </c>
      <c r="F11" s="95">
        <f t="shared" si="0"/>
        <v>6</v>
      </c>
      <c r="G11" s="95">
        <f t="shared" si="0"/>
        <v>7</v>
      </c>
      <c r="H11" s="95">
        <f t="shared" si="0"/>
        <v>8</v>
      </c>
      <c r="I11" s="95">
        <f t="shared" si="0"/>
        <v>9</v>
      </c>
      <c r="J11" s="95">
        <f t="shared" si="0"/>
        <v>10</v>
      </c>
      <c r="K11" s="95">
        <f t="shared" si="0"/>
        <v>11</v>
      </c>
      <c r="L11" s="95">
        <f t="shared" si="0"/>
        <v>12</v>
      </c>
      <c r="M11" s="95">
        <f t="shared" si="0"/>
        <v>13</v>
      </c>
      <c r="N11" s="95">
        <f t="shared" si="0"/>
        <v>14</v>
      </c>
      <c r="O11" s="95">
        <f t="shared" si="0"/>
        <v>15</v>
      </c>
      <c r="P11" s="95">
        <f t="shared" si="0"/>
        <v>16</v>
      </c>
    </row>
    <row r="12" spans="1:16" x14ac:dyDescent="0.25">
      <c r="A12" s="98">
        <v>1</v>
      </c>
      <c r="B12" s="76" t="s">
        <v>52</v>
      </c>
      <c r="C12" s="96"/>
      <c r="D12" s="96"/>
      <c r="E12" s="96"/>
      <c r="F12" s="96"/>
      <c r="G12" s="97"/>
      <c r="H12" s="96"/>
      <c r="I12" s="97"/>
      <c r="J12" s="96">
        <v>14</v>
      </c>
      <c r="K12" s="96"/>
      <c r="L12" s="96"/>
      <c r="M12" s="96">
        <v>14</v>
      </c>
      <c r="N12" s="100">
        <v>4.22</v>
      </c>
      <c r="O12" s="96"/>
      <c r="P12" s="97"/>
    </row>
    <row r="13" spans="1:16" x14ac:dyDescent="0.25">
      <c r="A13" s="98">
        <f>+A12+1</f>
        <v>2</v>
      </c>
      <c r="B13" s="76" t="s">
        <v>53</v>
      </c>
      <c r="C13" s="96"/>
      <c r="D13" s="96"/>
      <c r="E13" s="96"/>
      <c r="F13" s="96"/>
      <c r="G13" s="97"/>
      <c r="H13" s="96"/>
      <c r="I13" s="97"/>
      <c r="J13" s="96">
        <v>25</v>
      </c>
      <c r="K13" s="96"/>
      <c r="L13" s="96"/>
      <c r="M13" s="96">
        <v>25</v>
      </c>
      <c r="N13" s="97">
        <v>1.5</v>
      </c>
      <c r="O13" s="96"/>
      <c r="P13" s="97"/>
    </row>
    <row r="14" spans="1:16" x14ac:dyDescent="0.25">
      <c r="A14" s="98">
        <f t="shared" ref="A14:A19" si="1">+A13+1</f>
        <v>3</v>
      </c>
      <c r="B14" s="76" t="s">
        <v>54</v>
      </c>
      <c r="C14" s="96"/>
      <c r="D14" s="96"/>
      <c r="E14" s="96"/>
      <c r="F14" s="96"/>
      <c r="G14" s="97"/>
      <c r="H14" s="96"/>
      <c r="I14" s="97"/>
      <c r="J14" s="96">
        <v>17</v>
      </c>
      <c r="K14" s="96"/>
      <c r="L14" s="96"/>
      <c r="M14" s="96">
        <v>17</v>
      </c>
      <c r="N14" s="97">
        <v>2</v>
      </c>
      <c r="O14" s="96"/>
      <c r="P14" s="97"/>
    </row>
    <row r="15" spans="1:16" x14ac:dyDescent="0.25">
      <c r="A15" s="98">
        <f t="shared" si="1"/>
        <v>4</v>
      </c>
      <c r="B15" s="76" t="s">
        <v>55</v>
      </c>
      <c r="C15" s="96"/>
      <c r="D15" s="96"/>
      <c r="E15" s="96"/>
      <c r="F15" s="96"/>
      <c r="G15" s="97"/>
      <c r="H15" s="96"/>
      <c r="I15" s="97"/>
      <c r="J15" s="96">
        <v>23</v>
      </c>
      <c r="K15" s="96"/>
      <c r="L15" s="96"/>
      <c r="M15" s="96">
        <v>23</v>
      </c>
      <c r="N15" s="97">
        <v>2.1</v>
      </c>
      <c r="O15" s="96"/>
      <c r="P15" s="97"/>
    </row>
    <row r="16" spans="1:16" x14ac:dyDescent="0.25">
      <c r="A16" s="98">
        <f t="shared" si="1"/>
        <v>5</v>
      </c>
      <c r="B16" s="76" t="s">
        <v>56</v>
      </c>
      <c r="C16" s="96"/>
      <c r="D16" s="96"/>
      <c r="E16" s="96"/>
      <c r="F16" s="96"/>
      <c r="G16" s="97"/>
      <c r="H16" s="96"/>
      <c r="I16" s="97"/>
      <c r="J16" s="96">
        <v>35</v>
      </c>
      <c r="K16" s="96"/>
      <c r="L16" s="96"/>
      <c r="M16" s="96">
        <v>35</v>
      </c>
      <c r="N16" s="97">
        <v>3.1</v>
      </c>
      <c r="O16" s="96"/>
      <c r="P16" s="97"/>
    </row>
    <row r="17" spans="1:16" x14ac:dyDescent="0.25">
      <c r="A17" s="98">
        <f t="shared" si="1"/>
        <v>6</v>
      </c>
      <c r="B17" s="76" t="s">
        <v>57</v>
      </c>
      <c r="C17" s="96"/>
      <c r="D17" s="96"/>
      <c r="E17" s="96"/>
      <c r="F17" s="96"/>
      <c r="G17" s="97"/>
      <c r="H17" s="96"/>
      <c r="I17" s="97"/>
      <c r="J17" s="96">
        <v>9</v>
      </c>
      <c r="K17" s="96"/>
      <c r="L17" s="96"/>
      <c r="M17" s="96">
        <v>5</v>
      </c>
      <c r="N17" s="97">
        <v>0.90999999999999992</v>
      </c>
      <c r="O17" s="96">
        <v>4</v>
      </c>
      <c r="P17" s="97">
        <v>2.5099999999999998</v>
      </c>
    </row>
    <row r="18" spans="1:16" x14ac:dyDescent="0.25">
      <c r="A18" s="98">
        <f t="shared" si="1"/>
        <v>7</v>
      </c>
      <c r="B18" s="76" t="s">
        <v>58</v>
      </c>
      <c r="C18" s="96"/>
      <c r="D18" s="96"/>
      <c r="E18" s="96"/>
      <c r="F18" s="96"/>
      <c r="G18" s="97"/>
      <c r="H18" s="96"/>
      <c r="I18" s="97"/>
      <c r="J18" s="96">
        <v>31</v>
      </c>
      <c r="K18" s="96"/>
      <c r="L18" s="96"/>
      <c r="M18" s="96">
        <v>31</v>
      </c>
      <c r="N18" s="97">
        <v>2.8</v>
      </c>
      <c r="O18" s="96"/>
      <c r="P18" s="97"/>
    </row>
    <row r="19" spans="1:16" x14ac:dyDescent="0.25">
      <c r="A19" s="98">
        <f t="shared" si="1"/>
        <v>8</v>
      </c>
      <c r="B19" s="76" t="s">
        <v>59</v>
      </c>
      <c r="C19" s="96"/>
      <c r="D19" s="96"/>
      <c r="E19" s="96"/>
      <c r="F19" s="96"/>
      <c r="G19" s="97"/>
      <c r="H19" s="96"/>
      <c r="I19" s="97"/>
      <c r="J19" s="96">
        <v>24</v>
      </c>
      <c r="K19" s="96"/>
      <c r="L19" s="96"/>
      <c r="M19" s="96">
        <v>24</v>
      </c>
      <c r="N19" s="97">
        <v>5.2</v>
      </c>
      <c r="O19" s="96"/>
      <c r="P19" s="97"/>
    </row>
    <row r="20" spans="1:16" x14ac:dyDescent="0.25">
      <c r="A20" s="98">
        <f>1+A19</f>
        <v>9</v>
      </c>
      <c r="B20" s="76" t="s">
        <v>60</v>
      </c>
      <c r="C20" s="96"/>
      <c r="D20" s="96"/>
      <c r="E20" s="96"/>
      <c r="F20" s="96"/>
      <c r="G20" s="97"/>
      <c r="H20" s="96"/>
      <c r="I20" s="97"/>
      <c r="J20" s="96">
        <v>25</v>
      </c>
      <c r="K20" s="96"/>
      <c r="L20" s="96"/>
      <c r="M20" s="96">
        <v>25</v>
      </c>
      <c r="N20" s="97">
        <f>M20*0.06</f>
        <v>1.5</v>
      </c>
      <c r="O20" s="96"/>
      <c r="P20" s="97"/>
    </row>
    <row r="21" spans="1:16" x14ac:dyDescent="0.25">
      <c r="A21" s="98">
        <f t="shared" ref="A21:A25" si="2">1+A20</f>
        <v>10</v>
      </c>
      <c r="B21" s="76" t="s">
        <v>61</v>
      </c>
      <c r="C21" s="96"/>
      <c r="D21" s="96"/>
      <c r="E21" s="96"/>
      <c r="F21" s="96"/>
      <c r="G21" s="97"/>
      <c r="H21" s="96"/>
      <c r="I21" s="97"/>
      <c r="J21" s="96">
        <v>28</v>
      </c>
      <c r="K21" s="96"/>
      <c r="L21" s="96"/>
      <c r="M21" s="96">
        <v>28</v>
      </c>
      <c r="N21" s="97">
        <v>8.4</v>
      </c>
      <c r="O21" s="96"/>
      <c r="P21" s="97"/>
    </row>
    <row r="22" spans="1:16" x14ac:dyDescent="0.25">
      <c r="A22" s="98">
        <f t="shared" si="2"/>
        <v>11</v>
      </c>
      <c r="B22" s="76" t="s">
        <v>62</v>
      </c>
      <c r="C22" s="96"/>
      <c r="D22" s="96"/>
      <c r="E22" s="96"/>
      <c r="F22" s="96"/>
      <c r="G22" s="97"/>
      <c r="H22" s="96"/>
      <c r="I22" s="97"/>
      <c r="J22" s="96">
        <v>35</v>
      </c>
      <c r="K22" s="96"/>
      <c r="L22" s="96"/>
      <c r="M22" s="96">
        <v>35</v>
      </c>
      <c r="N22" s="97">
        <v>4.8</v>
      </c>
      <c r="O22" s="96"/>
      <c r="P22" s="97"/>
    </row>
    <row r="23" spans="1:16" x14ac:dyDescent="0.25">
      <c r="A23" s="98">
        <f t="shared" si="2"/>
        <v>12</v>
      </c>
      <c r="B23" s="76" t="s">
        <v>63</v>
      </c>
      <c r="C23" s="96"/>
      <c r="D23" s="96"/>
      <c r="E23" s="96"/>
      <c r="F23" s="96"/>
      <c r="G23" s="97"/>
      <c r="H23" s="96"/>
      <c r="I23" s="97"/>
      <c r="J23" s="96">
        <v>34</v>
      </c>
      <c r="K23" s="96"/>
      <c r="L23" s="96"/>
      <c r="M23" s="96">
        <v>34</v>
      </c>
      <c r="N23" s="97">
        <v>6.7</v>
      </c>
      <c r="O23" s="96"/>
      <c r="P23" s="97"/>
    </row>
    <row r="24" spans="1:16" x14ac:dyDescent="0.25">
      <c r="A24" s="98">
        <f t="shared" si="2"/>
        <v>13</v>
      </c>
      <c r="B24" s="76" t="s">
        <v>64</v>
      </c>
      <c r="C24" s="96"/>
      <c r="D24" s="96"/>
      <c r="E24" s="96"/>
      <c r="F24" s="96"/>
      <c r="G24" s="97"/>
      <c r="H24" s="96"/>
      <c r="I24" s="97"/>
      <c r="J24" s="96">
        <v>21</v>
      </c>
      <c r="K24" s="96"/>
      <c r="L24" s="96"/>
      <c r="M24" s="96">
        <v>21</v>
      </c>
      <c r="N24" s="97">
        <v>3.6</v>
      </c>
      <c r="O24" s="96"/>
      <c r="P24" s="97"/>
    </row>
    <row r="25" spans="1:16" x14ac:dyDescent="0.25">
      <c r="A25" s="98">
        <f t="shared" si="2"/>
        <v>14</v>
      </c>
      <c r="B25" s="76" t="s">
        <v>65</v>
      </c>
      <c r="C25" s="96"/>
      <c r="D25" s="96"/>
      <c r="E25" s="96"/>
      <c r="F25" s="96"/>
      <c r="G25" s="97"/>
      <c r="H25" s="96"/>
      <c r="I25" s="97"/>
      <c r="J25" s="96">
        <v>11</v>
      </c>
      <c r="K25" s="96"/>
      <c r="L25" s="96"/>
      <c r="M25" s="96">
        <v>11</v>
      </c>
      <c r="N25" s="97">
        <v>2.5</v>
      </c>
      <c r="O25" s="96"/>
      <c r="P25" s="97"/>
    </row>
    <row r="26" spans="1:16" s="75" customFormat="1" x14ac:dyDescent="0.25">
      <c r="A26" s="73">
        <v>14</v>
      </c>
      <c r="B26" s="88" t="s">
        <v>111</v>
      </c>
      <c r="C26" s="89">
        <f>SUM(C12:C19)</f>
        <v>0</v>
      </c>
      <c r="D26" s="89">
        <f t="shared" ref="D26:P26" si="3">SUM(D12:D19)</f>
        <v>0</v>
      </c>
      <c r="E26" s="89">
        <f t="shared" si="3"/>
        <v>0</v>
      </c>
      <c r="F26" s="89">
        <f t="shared" si="3"/>
        <v>0</v>
      </c>
      <c r="G26" s="74">
        <f t="shared" si="3"/>
        <v>0</v>
      </c>
      <c r="H26" s="89">
        <f t="shared" si="3"/>
        <v>0</v>
      </c>
      <c r="I26" s="74">
        <f t="shared" si="3"/>
        <v>0</v>
      </c>
      <c r="J26" s="89">
        <f>SUM(J12:J25)</f>
        <v>332</v>
      </c>
      <c r="K26" s="89">
        <f t="shared" si="3"/>
        <v>0</v>
      </c>
      <c r="L26" s="89">
        <f t="shared" si="3"/>
        <v>0</v>
      </c>
      <c r="M26" s="89">
        <f>SUM(M12:M25)</f>
        <v>328</v>
      </c>
      <c r="N26" s="74">
        <f>SUM(N12:N25)</f>
        <v>49.33</v>
      </c>
      <c r="O26" s="89">
        <f t="shared" si="3"/>
        <v>4</v>
      </c>
      <c r="P26" s="74">
        <f t="shared" si="3"/>
        <v>2.5099999999999998</v>
      </c>
    </row>
    <row r="27" spans="1:16" s="75" customFormat="1" ht="13.5" customHeight="1" x14ac:dyDescent="0.25">
      <c r="A27" s="83"/>
      <c r="B27" s="90"/>
      <c r="C27" s="91"/>
      <c r="D27" s="91"/>
      <c r="E27" s="91"/>
      <c r="F27" s="91"/>
      <c r="G27" s="92"/>
      <c r="H27" s="91"/>
      <c r="I27" s="92"/>
      <c r="J27" s="91"/>
      <c r="K27" s="91"/>
      <c r="L27" s="91"/>
      <c r="M27" s="91"/>
      <c r="N27" s="92"/>
      <c r="O27" s="91"/>
      <c r="P27" s="92"/>
    </row>
    <row r="28" spans="1:16" s="75" customFormat="1" ht="33.75" customHeight="1" x14ac:dyDescent="0.25">
      <c r="A28" s="242" t="s">
        <v>82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4"/>
      <c r="M28" s="243"/>
      <c r="N28" s="83"/>
      <c r="O28" s="243" t="s">
        <v>68</v>
      </c>
      <c r="P28" s="243"/>
    </row>
    <row r="29" spans="1:16" s="75" customFormat="1" ht="13.5" customHeight="1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93"/>
      <c r="M29" s="94"/>
      <c r="N29" s="83"/>
      <c r="O29" s="94"/>
      <c r="P29" s="94"/>
    </row>
    <row r="30" spans="1:16" s="75" customFormat="1" ht="20.25" customHeight="1" x14ac:dyDescent="0.25">
      <c r="A30" s="242" t="s">
        <v>75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3"/>
      <c r="M30" s="243"/>
      <c r="N30" s="83"/>
      <c r="O30" s="243" t="s">
        <v>74</v>
      </c>
      <c r="P30" s="243"/>
    </row>
    <row r="31" spans="1:16" s="75" customFormat="1" ht="13.5" customHeight="1" x14ac:dyDescent="0.2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94"/>
      <c r="M31" s="94"/>
      <c r="N31" s="83"/>
      <c r="O31" s="94"/>
      <c r="P31" s="94"/>
    </row>
    <row r="32" spans="1:16" s="75" customFormat="1" ht="20.25" customHeight="1" x14ac:dyDescent="0.25">
      <c r="A32" s="242" t="s">
        <v>67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3"/>
      <c r="M32" s="243"/>
      <c r="N32" s="83"/>
      <c r="O32" s="243" t="s">
        <v>69</v>
      </c>
      <c r="P32" s="243"/>
    </row>
    <row r="33" spans="1:16" s="75" customFormat="1" ht="7.5" customHeight="1" x14ac:dyDescent="0.25">
      <c r="A33" s="83"/>
      <c r="B33" s="84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</row>
    <row r="35" spans="1:16" ht="27.75" customHeight="1" x14ac:dyDescent="0.25">
      <c r="H35" s="87"/>
    </row>
    <row r="36" spans="1:16" ht="27.75" customHeight="1" x14ac:dyDescent="0.25"/>
    <row r="37" spans="1:16" ht="27.75" customHeight="1" x14ac:dyDescent="0.25"/>
  </sheetData>
  <mergeCells count="31">
    <mergeCell ref="A32:K32"/>
    <mergeCell ref="L32:M32"/>
    <mergeCell ref="O32:P32"/>
    <mergeCell ref="A28:K28"/>
    <mergeCell ref="L28:M28"/>
    <mergeCell ref="O28:P28"/>
    <mergeCell ref="A30:K30"/>
    <mergeCell ref="L30:M30"/>
    <mergeCell ref="O30:P30"/>
    <mergeCell ref="O9:P9"/>
    <mergeCell ref="A7:A10"/>
    <mergeCell ref="B7:B10"/>
    <mergeCell ref="C7:I7"/>
    <mergeCell ref="J7:P7"/>
    <mergeCell ref="C8:E8"/>
    <mergeCell ref="F8:I8"/>
    <mergeCell ref="J8:L8"/>
    <mergeCell ref="M8:P8"/>
    <mergeCell ref="C9:C10"/>
    <mergeCell ref="D9:E9"/>
    <mergeCell ref="F9:G9"/>
    <mergeCell ref="H9:I9"/>
    <mergeCell ref="J9:J10"/>
    <mergeCell ref="K9:L9"/>
    <mergeCell ref="M9:N9"/>
    <mergeCell ref="A6:P6"/>
    <mergeCell ref="F1:P1"/>
    <mergeCell ref="L2:P2"/>
    <mergeCell ref="L3:P3"/>
    <mergeCell ref="L4:P4"/>
    <mergeCell ref="L5:P5"/>
  </mergeCells>
  <conditionalFormatting sqref="C12:P27">
    <cfRule type="cellIs" dxfId="19" priority="2" operator="equal">
      <formula>0</formula>
    </cfRule>
  </conditionalFormatting>
  <conditionalFormatting sqref="N12">
    <cfRule type="cellIs" dxfId="18" priority="1" stopIfTrue="1" operator="equal">
      <formula>0</formula>
    </cfRule>
  </conditionalFormatting>
  <printOptions horizontalCentered="1"/>
  <pageMargins left="0" right="0" top="0.15748031496062992" bottom="0" header="0" footer="0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M356"/>
  <sheetViews>
    <sheetView tabSelected="1" view="pageBreakPreview" topLeftCell="A335" zoomScale="70" zoomScaleSheetLayoutView="70" workbookViewId="0">
      <selection activeCell="E345" sqref="E345"/>
    </sheetView>
  </sheetViews>
  <sheetFormatPr defaultRowHeight="20.25" x14ac:dyDescent="0.25"/>
  <cols>
    <col min="1" max="1" width="24.85546875" style="158" customWidth="1"/>
    <col min="2" max="2" width="9.42578125" style="158" customWidth="1"/>
    <col min="3" max="3" width="36.140625" style="107" customWidth="1"/>
    <col min="4" max="4" width="9.140625" style="107" customWidth="1"/>
    <col min="5" max="5" width="48" style="107" customWidth="1"/>
    <col min="6" max="6" width="11.85546875" style="107" customWidth="1"/>
    <col min="7" max="7" width="37.7109375" style="107" customWidth="1"/>
    <col min="8" max="8" width="34.28515625" style="107" customWidth="1"/>
    <col min="9" max="9" width="0" style="107" hidden="1" customWidth="1"/>
    <col min="10" max="16384" width="9.140625" style="107"/>
  </cols>
  <sheetData>
    <row r="1" spans="1:10" ht="15" customHeight="1" x14ac:dyDescent="0.25"/>
    <row r="2" spans="1:10" ht="54.75" customHeight="1" x14ac:dyDescent="0.25">
      <c r="A2" s="254" t="s">
        <v>112</v>
      </c>
      <c r="B2" s="254"/>
      <c r="C2" s="254"/>
      <c r="D2" s="254"/>
      <c r="E2" s="254"/>
      <c r="F2" s="254"/>
      <c r="G2" s="254"/>
      <c r="H2" s="254"/>
    </row>
    <row r="3" spans="1:10" ht="11.25" customHeight="1" x14ac:dyDescent="0.25">
      <c r="A3" s="109"/>
      <c r="B3" s="109"/>
      <c r="C3" s="110"/>
      <c r="D3" s="110"/>
      <c r="E3" s="110"/>
      <c r="F3" s="110"/>
      <c r="G3" s="110"/>
      <c r="H3" s="110"/>
    </row>
    <row r="4" spans="1:10" ht="22.5" customHeight="1" x14ac:dyDescent="0.25">
      <c r="A4" s="256" t="s">
        <v>43</v>
      </c>
      <c r="B4" s="255" t="s">
        <v>86</v>
      </c>
      <c r="C4" s="255"/>
      <c r="D4" s="255" t="s">
        <v>87</v>
      </c>
      <c r="E4" s="255"/>
      <c r="F4" s="255" t="s">
        <v>110</v>
      </c>
      <c r="G4" s="255"/>
      <c r="H4" s="255"/>
    </row>
    <row r="5" spans="1:10" s="106" customFormat="1" ht="42.75" customHeight="1" x14ac:dyDescent="0.25">
      <c r="A5" s="256"/>
      <c r="B5" s="256" t="s">
        <v>89</v>
      </c>
      <c r="C5" s="255" t="s">
        <v>90</v>
      </c>
      <c r="D5" s="256" t="s">
        <v>89</v>
      </c>
      <c r="E5" s="255" t="s">
        <v>91</v>
      </c>
      <c r="F5" s="255" t="s">
        <v>92</v>
      </c>
      <c r="G5" s="255" t="s">
        <v>88</v>
      </c>
      <c r="H5" s="255"/>
    </row>
    <row r="6" spans="1:10" s="106" customFormat="1" ht="73.5" customHeight="1" x14ac:dyDescent="0.25">
      <c r="A6" s="256"/>
      <c r="B6" s="256"/>
      <c r="C6" s="255"/>
      <c r="D6" s="256"/>
      <c r="E6" s="255"/>
      <c r="F6" s="255"/>
      <c r="G6" s="171" t="s">
        <v>611</v>
      </c>
      <c r="H6" s="171" t="s">
        <v>95</v>
      </c>
    </row>
    <row r="7" spans="1:10" ht="41.25" customHeight="1" x14ac:dyDescent="0.25">
      <c r="A7" s="114">
        <v>1</v>
      </c>
      <c r="B7" s="114">
        <f t="shared" ref="B7:H7" si="0">+A7+1</f>
        <v>2</v>
      </c>
      <c r="C7" s="115">
        <f t="shared" si="0"/>
        <v>3</v>
      </c>
      <c r="D7" s="115">
        <f t="shared" si="0"/>
        <v>4</v>
      </c>
      <c r="E7" s="115">
        <f t="shared" si="0"/>
        <v>5</v>
      </c>
      <c r="F7" s="115">
        <f>+E7+1</f>
        <v>6</v>
      </c>
      <c r="G7" s="115">
        <f t="shared" si="0"/>
        <v>7</v>
      </c>
      <c r="H7" s="115">
        <f t="shared" si="0"/>
        <v>8</v>
      </c>
    </row>
    <row r="8" spans="1:10" s="174" customFormat="1" ht="33" customHeight="1" x14ac:dyDescent="0.25">
      <c r="A8" s="257" t="s">
        <v>52</v>
      </c>
      <c r="B8" s="258">
        <v>1</v>
      </c>
      <c r="C8" s="260" t="s">
        <v>113</v>
      </c>
      <c r="D8" s="172">
        <v>1</v>
      </c>
      <c r="E8" s="173" t="s">
        <v>496</v>
      </c>
      <c r="F8" s="172">
        <v>1</v>
      </c>
      <c r="G8" s="172">
        <v>1</v>
      </c>
      <c r="H8" s="172"/>
      <c r="J8" s="175"/>
    </row>
    <row r="9" spans="1:10" s="174" customFormat="1" ht="33" customHeight="1" x14ac:dyDescent="0.25">
      <c r="A9" s="257"/>
      <c r="B9" s="259"/>
      <c r="C9" s="259"/>
      <c r="D9" s="172">
        <v>2</v>
      </c>
      <c r="E9" s="173" t="s">
        <v>557</v>
      </c>
      <c r="F9" s="172">
        <v>1</v>
      </c>
      <c r="G9" s="172">
        <v>1</v>
      </c>
      <c r="H9" s="172"/>
    </row>
    <row r="10" spans="1:10" s="174" customFormat="1" ht="33" customHeight="1" x14ac:dyDescent="0.25">
      <c r="A10" s="257"/>
      <c r="B10" s="258">
        <v>2</v>
      </c>
      <c r="C10" s="261" t="s">
        <v>114</v>
      </c>
      <c r="D10" s="172">
        <f>1+D9</f>
        <v>3</v>
      </c>
      <c r="E10" s="173" t="s">
        <v>497</v>
      </c>
      <c r="F10" s="172">
        <v>1</v>
      </c>
      <c r="G10" s="172">
        <v>1</v>
      </c>
      <c r="H10" s="172"/>
    </row>
    <row r="11" spans="1:10" s="174" customFormat="1" ht="33" customHeight="1" x14ac:dyDescent="0.25">
      <c r="A11" s="257"/>
      <c r="B11" s="259"/>
      <c r="C11" s="259"/>
      <c r="D11" s="172">
        <f t="shared" ref="D11:D21" si="1">1+D10</f>
        <v>4</v>
      </c>
      <c r="E11" s="173" t="s">
        <v>498</v>
      </c>
      <c r="F11" s="172">
        <v>1</v>
      </c>
      <c r="G11" s="172">
        <v>1</v>
      </c>
      <c r="H11" s="172"/>
    </row>
    <row r="12" spans="1:10" s="174" customFormat="1" ht="33" customHeight="1" x14ac:dyDescent="0.25">
      <c r="A12" s="257"/>
      <c r="B12" s="258">
        <v>3</v>
      </c>
      <c r="C12" s="261" t="s">
        <v>115</v>
      </c>
      <c r="D12" s="172">
        <f t="shared" si="1"/>
        <v>5</v>
      </c>
      <c r="E12" s="173" t="s">
        <v>499</v>
      </c>
      <c r="F12" s="172">
        <v>1</v>
      </c>
      <c r="G12" s="172">
        <v>1</v>
      </c>
      <c r="H12" s="172"/>
    </row>
    <row r="13" spans="1:10" s="174" customFormat="1" ht="33" customHeight="1" x14ac:dyDescent="0.25">
      <c r="A13" s="257"/>
      <c r="B13" s="259"/>
      <c r="C13" s="259"/>
      <c r="D13" s="172">
        <f t="shared" si="1"/>
        <v>6</v>
      </c>
      <c r="E13" s="173" t="s">
        <v>500</v>
      </c>
      <c r="F13" s="172">
        <v>1</v>
      </c>
      <c r="G13" s="172">
        <v>1</v>
      </c>
      <c r="H13" s="172"/>
    </row>
    <row r="14" spans="1:10" s="174" customFormat="1" ht="33" customHeight="1" x14ac:dyDescent="0.25">
      <c r="A14" s="257"/>
      <c r="B14" s="259"/>
      <c r="C14" s="259"/>
      <c r="D14" s="172">
        <f t="shared" si="1"/>
        <v>7</v>
      </c>
      <c r="E14" s="173" t="s">
        <v>501</v>
      </c>
      <c r="F14" s="172">
        <v>1</v>
      </c>
      <c r="G14" s="172">
        <v>1</v>
      </c>
      <c r="H14" s="172"/>
    </row>
    <row r="15" spans="1:10" s="174" customFormat="1" ht="33" customHeight="1" x14ac:dyDescent="0.25">
      <c r="A15" s="257"/>
      <c r="B15" s="247">
        <v>4</v>
      </c>
      <c r="C15" s="261" t="s">
        <v>116</v>
      </c>
      <c r="D15" s="172">
        <f t="shared" si="1"/>
        <v>8</v>
      </c>
      <c r="E15" s="173" t="s">
        <v>502</v>
      </c>
      <c r="F15" s="172">
        <v>1</v>
      </c>
      <c r="G15" s="172">
        <v>1</v>
      </c>
      <c r="H15" s="172"/>
    </row>
    <row r="16" spans="1:10" s="174" customFormat="1" ht="33" customHeight="1" x14ac:dyDescent="0.25">
      <c r="A16" s="257"/>
      <c r="B16" s="259"/>
      <c r="C16" s="259"/>
      <c r="D16" s="172">
        <f t="shared" si="1"/>
        <v>9</v>
      </c>
      <c r="E16" s="173" t="s">
        <v>503</v>
      </c>
      <c r="F16" s="172">
        <v>1</v>
      </c>
      <c r="G16" s="172">
        <v>1</v>
      </c>
      <c r="H16" s="172"/>
    </row>
    <row r="17" spans="1:8" s="174" customFormat="1" ht="33" customHeight="1" x14ac:dyDescent="0.25">
      <c r="A17" s="257"/>
      <c r="B17" s="259"/>
      <c r="C17" s="259"/>
      <c r="D17" s="172">
        <f t="shared" si="1"/>
        <v>10</v>
      </c>
      <c r="E17" s="173" t="s">
        <v>556</v>
      </c>
      <c r="F17" s="172">
        <v>1</v>
      </c>
      <c r="G17" s="172">
        <v>1</v>
      </c>
      <c r="H17" s="172"/>
    </row>
    <row r="18" spans="1:8" s="174" customFormat="1" ht="33" customHeight="1" x14ac:dyDescent="0.25">
      <c r="A18" s="257"/>
      <c r="B18" s="247">
        <v>5</v>
      </c>
      <c r="C18" s="261" t="s">
        <v>117</v>
      </c>
      <c r="D18" s="172">
        <f t="shared" si="1"/>
        <v>11</v>
      </c>
      <c r="E18" s="173" t="s">
        <v>555</v>
      </c>
      <c r="F18" s="172">
        <v>1</v>
      </c>
      <c r="G18" s="172">
        <v>1</v>
      </c>
      <c r="H18" s="172"/>
    </row>
    <row r="19" spans="1:8" s="174" customFormat="1" ht="33" customHeight="1" x14ac:dyDescent="0.25">
      <c r="A19" s="257"/>
      <c r="B19" s="259"/>
      <c r="C19" s="259"/>
      <c r="D19" s="172">
        <f t="shared" si="1"/>
        <v>12</v>
      </c>
      <c r="E19" s="173" t="s">
        <v>504</v>
      </c>
      <c r="F19" s="172">
        <v>1</v>
      </c>
      <c r="G19" s="172">
        <v>1</v>
      </c>
      <c r="H19" s="172"/>
    </row>
    <row r="20" spans="1:8" s="174" customFormat="1" ht="33" customHeight="1" x14ac:dyDescent="0.25">
      <c r="A20" s="257"/>
      <c r="B20" s="247">
        <v>6</v>
      </c>
      <c r="C20" s="261" t="s">
        <v>159</v>
      </c>
      <c r="D20" s="172">
        <f t="shared" si="1"/>
        <v>13</v>
      </c>
      <c r="E20" s="173" t="s">
        <v>554</v>
      </c>
      <c r="F20" s="172">
        <v>1</v>
      </c>
      <c r="G20" s="172">
        <v>1</v>
      </c>
      <c r="H20" s="172"/>
    </row>
    <row r="21" spans="1:8" s="174" customFormat="1" ht="33" customHeight="1" x14ac:dyDescent="0.25">
      <c r="A21" s="257"/>
      <c r="B21" s="259"/>
      <c r="C21" s="259"/>
      <c r="D21" s="172">
        <f t="shared" si="1"/>
        <v>14</v>
      </c>
      <c r="E21" s="173" t="s">
        <v>505</v>
      </c>
      <c r="F21" s="172">
        <v>1</v>
      </c>
      <c r="G21" s="172">
        <v>1</v>
      </c>
      <c r="H21" s="172"/>
    </row>
    <row r="22" spans="1:8" s="174" customFormat="1" ht="33" customHeight="1" x14ac:dyDescent="0.25">
      <c r="A22" s="176" t="s">
        <v>118</v>
      </c>
      <c r="B22" s="177">
        <v>6</v>
      </c>
      <c r="C22" s="177" t="s">
        <v>119</v>
      </c>
      <c r="D22" s="178">
        <v>14</v>
      </c>
      <c r="E22" s="179" t="s">
        <v>151</v>
      </c>
      <c r="F22" s="178">
        <f>SUM(F8:F21)</f>
        <v>14</v>
      </c>
      <c r="G22" s="178">
        <f>SUM(G8:G21)</f>
        <v>14</v>
      </c>
      <c r="H22" s="178">
        <f>SUM(H8:H21)</f>
        <v>0</v>
      </c>
    </row>
    <row r="23" spans="1:8" s="174" customFormat="1" ht="48" customHeight="1" x14ac:dyDescent="0.25">
      <c r="A23" s="257" t="s">
        <v>53</v>
      </c>
      <c r="B23" s="261">
        <v>1</v>
      </c>
      <c r="C23" s="261" t="s">
        <v>120</v>
      </c>
      <c r="D23" s="172">
        <v>1</v>
      </c>
      <c r="E23" s="180" t="s">
        <v>518</v>
      </c>
      <c r="F23" s="172">
        <v>1</v>
      </c>
      <c r="G23" s="172">
        <v>1</v>
      </c>
      <c r="H23" s="172"/>
    </row>
    <row r="24" spans="1:8" s="174" customFormat="1" ht="48" customHeight="1" x14ac:dyDescent="0.25">
      <c r="A24" s="257"/>
      <c r="B24" s="261"/>
      <c r="C24" s="261"/>
      <c r="D24" s="172">
        <f>1+D23</f>
        <v>2</v>
      </c>
      <c r="E24" s="180" t="s">
        <v>519</v>
      </c>
      <c r="F24" s="172">
        <v>1</v>
      </c>
      <c r="G24" s="172">
        <v>1</v>
      </c>
      <c r="H24" s="172"/>
    </row>
    <row r="25" spans="1:8" s="174" customFormat="1" ht="48" customHeight="1" x14ac:dyDescent="0.25">
      <c r="A25" s="257"/>
      <c r="B25" s="261">
        <v>2</v>
      </c>
      <c r="C25" s="261" t="s">
        <v>121</v>
      </c>
      <c r="D25" s="172">
        <f t="shared" ref="D25:D37" si="2">1+D24</f>
        <v>3</v>
      </c>
      <c r="E25" s="180" t="s">
        <v>520</v>
      </c>
      <c r="F25" s="172">
        <v>1</v>
      </c>
      <c r="G25" s="172">
        <v>1</v>
      </c>
      <c r="H25" s="172"/>
    </row>
    <row r="26" spans="1:8" s="174" customFormat="1" ht="48" customHeight="1" x14ac:dyDescent="0.25">
      <c r="A26" s="257"/>
      <c r="B26" s="261"/>
      <c r="C26" s="261"/>
      <c r="D26" s="172">
        <f t="shared" si="2"/>
        <v>4</v>
      </c>
      <c r="E26" s="180" t="s">
        <v>521</v>
      </c>
      <c r="F26" s="172">
        <v>1</v>
      </c>
      <c r="G26" s="172">
        <v>1</v>
      </c>
      <c r="H26" s="172"/>
    </row>
    <row r="27" spans="1:8" s="174" customFormat="1" ht="48" customHeight="1" x14ac:dyDescent="0.25">
      <c r="A27" s="257"/>
      <c r="B27" s="261">
        <v>3</v>
      </c>
      <c r="C27" s="261" t="s">
        <v>122</v>
      </c>
      <c r="D27" s="172">
        <f t="shared" si="2"/>
        <v>5</v>
      </c>
      <c r="E27" s="180" t="s">
        <v>522</v>
      </c>
      <c r="F27" s="172">
        <v>1</v>
      </c>
      <c r="G27" s="172">
        <v>1</v>
      </c>
      <c r="H27" s="172"/>
    </row>
    <row r="28" spans="1:8" s="174" customFormat="1" ht="48" customHeight="1" x14ac:dyDescent="0.25">
      <c r="A28" s="257"/>
      <c r="B28" s="261"/>
      <c r="C28" s="261"/>
      <c r="D28" s="172">
        <f t="shared" si="2"/>
        <v>6</v>
      </c>
      <c r="E28" s="180" t="s">
        <v>523</v>
      </c>
      <c r="F28" s="172">
        <v>1</v>
      </c>
      <c r="G28" s="172">
        <v>1</v>
      </c>
      <c r="H28" s="172"/>
    </row>
    <row r="29" spans="1:8" s="174" customFormat="1" ht="48" customHeight="1" x14ac:dyDescent="0.25">
      <c r="A29" s="257"/>
      <c r="B29" s="261"/>
      <c r="C29" s="261"/>
      <c r="D29" s="172">
        <f t="shared" si="2"/>
        <v>7</v>
      </c>
      <c r="E29" s="180" t="s">
        <v>524</v>
      </c>
      <c r="F29" s="172">
        <v>1</v>
      </c>
      <c r="G29" s="172">
        <v>1</v>
      </c>
      <c r="H29" s="172"/>
    </row>
    <row r="30" spans="1:8" s="174" customFormat="1" ht="48" customHeight="1" x14ac:dyDescent="0.25">
      <c r="A30" s="257"/>
      <c r="B30" s="261"/>
      <c r="C30" s="261"/>
      <c r="D30" s="172">
        <f t="shared" si="2"/>
        <v>8</v>
      </c>
      <c r="E30" s="180" t="s">
        <v>525</v>
      </c>
      <c r="F30" s="172">
        <v>1</v>
      </c>
      <c r="G30" s="172">
        <v>1</v>
      </c>
      <c r="H30" s="172"/>
    </row>
    <row r="31" spans="1:8" s="174" customFormat="1" ht="48" customHeight="1" x14ac:dyDescent="0.25">
      <c r="A31" s="257"/>
      <c r="B31" s="181" t="s">
        <v>217</v>
      </c>
      <c r="C31" s="181" t="s">
        <v>533</v>
      </c>
      <c r="D31" s="172">
        <f t="shared" si="2"/>
        <v>9</v>
      </c>
      <c r="E31" s="200" t="s">
        <v>526</v>
      </c>
      <c r="F31" s="172">
        <v>1</v>
      </c>
      <c r="G31" s="172">
        <v>1</v>
      </c>
      <c r="H31" s="172"/>
    </row>
    <row r="32" spans="1:8" s="174" customFormat="1" ht="48" customHeight="1" x14ac:dyDescent="0.25">
      <c r="A32" s="257"/>
      <c r="B32" s="261">
        <v>5</v>
      </c>
      <c r="C32" s="261" t="s">
        <v>123</v>
      </c>
      <c r="D32" s="172">
        <f t="shared" si="2"/>
        <v>10</v>
      </c>
      <c r="E32" s="180" t="s">
        <v>527</v>
      </c>
      <c r="F32" s="172">
        <v>1</v>
      </c>
      <c r="G32" s="172">
        <v>1</v>
      </c>
      <c r="H32" s="172"/>
    </row>
    <row r="33" spans="1:8" s="174" customFormat="1" ht="48" customHeight="1" x14ac:dyDescent="0.25">
      <c r="A33" s="257"/>
      <c r="B33" s="261"/>
      <c r="C33" s="261"/>
      <c r="D33" s="172">
        <f t="shared" si="2"/>
        <v>11</v>
      </c>
      <c r="E33" s="180" t="s">
        <v>528</v>
      </c>
      <c r="F33" s="172">
        <v>1</v>
      </c>
      <c r="G33" s="172">
        <v>1</v>
      </c>
      <c r="H33" s="172"/>
    </row>
    <row r="34" spans="1:8" s="174" customFormat="1" ht="48" customHeight="1" x14ac:dyDescent="0.25">
      <c r="A34" s="257"/>
      <c r="B34" s="261"/>
      <c r="C34" s="261"/>
      <c r="D34" s="172">
        <f t="shared" si="2"/>
        <v>12</v>
      </c>
      <c r="E34" s="180" t="s">
        <v>529</v>
      </c>
      <c r="F34" s="172">
        <v>1</v>
      </c>
      <c r="G34" s="172">
        <v>1</v>
      </c>
      <c r="H34" s="172"/>
    </row>
    <row r="35" spans="1:8" s="174" customFormat="1" ht="48" customHeight="1" x14ac:dyDescent="0.25">
      <c r="A35" s="257"/>
      <c r="B35" s="261"/>
      <c r="C35" s="261"/>
      <c r="D35" s="172">
        <f t="shared" si="2"/>
        <v>13</v>
      </c>
      <c r="E35" s="180" t="s">
        <v>530</v>
      </c>
      <c r="F35" s="172">
        <v>1</v>
      </c>
      <c r="G35" s="172">
        <v>1</v>
      </c>
      <c r="H35" s="172"/>
    </row>
    <row r="36" spans="1:8" s="174" customFormat="1" ht="48" customHeight="1" x14ac:dyDescent="0.25">
      <c r="A36" s="257"/>
      <c r="B36" s="261"/>
      <c r="C36" s="261"/>
      <c r="D36" s="172">
        <f t="shared" si="2"/>
        <v>14</v>
      </c>
      <c r="E36" s="180" t="s">
        <v>531</v>
      </c>
      <c r="F36" s="172">
        <v>1</v>
      </c>
      <c r="G36" s="172">
        <v>1</v>
      </c>
      <c r="H36" s="172"/>
    </row>
    <row r="37" spans="1:8" s="174" customFormat="1" ht="48" customHeight="1" x14ac:dyDescent="0.25">
      <c r="A37" s="257"/>
      <c r="B37" s="261"/>
      <c r="C37" s="261"/>
      <c r="D37" s="172">
        <f t="shared" si="2"/>
        <v>15</v>
      </c>
      <c r="E37" s="180" t="s">
        <v>532</v>
      </c>
      <c r="F37" s="172">
        <v>1</v>
      </c>
      <c r="G37" s="172">
        <v>1</v>
      </c>
      <c r="H37" s="172"/>
    </row>
    <row r="38" spans="1:8" s="174" customFormat="1" ht="48" customHeight="1" x14ac:dyDescent="0.25">
      <c r="A38" s="176" t="s">
        <v>118</v>
      </c>
      <c r="B38" s="176">
        <v>5</v>
      </c>
      <c r="C38" s="182" t="s">
        <v>119</v>
      </c>
      <c r="D38" s="178">
        <v>15</v>
      </c>
      <c r="E38" s="179" t="s">
        <v>151</v>
      </c>
      <c r="F38" s="178">
        <f t="shared" ref="F38:H38" si="3">SUM(F23:F37)</f>
        <v>15</v>
      </c>
      <c r="G38" s="178">
        <f t="shared" si="3"/>
        <v>15</v>
      </c>
      <c r="H38" s="178">
        <f t="shared" si="3"/>
        <v>0</v>
      </c>
    </row>
    <row r="39" spans="1:8" s="174" customFormat="1" ht="23.25" x14ac:dyDescent="0.25">
      <c r="A39" s="257" t="s">
        <v>54</v>
      </c>
      <c r="B39" s="246">
        <v>1</v>
      </c>
      <c r="C39" s="262" t="s">
        <v>160</v>
      </c>
      <c r="D39" s="172">
        <v>1</v>
      </c>
      <c r="E39" s="180" t="s">
        <v>269</v>
      </c>
      <c r="F39" s="172">
        <v>1</v>
      </c>
      <c r="G39" s="172">
        <v>1</v>
      </c>
      <c r="H39" s="172"/>
    </row>
    <row r="40" spans="1:8" s="174" customFormat="1" ht="23.25" x14ac:dyDescent="0.25">
      <c r="A40" s="257"/>
      <c r="B40" s="246"/>
      <c r="C40" s="262"/>
      <c r="D40" s="172">
        <f>1+D39</f>
        <v>2</v>
      </c>
      <c r="E40" s="180" t="s">
        <v>270</v>
      </c>
      <c r="F40" s="172">
        <v>1</v>
      </c>
      <c r="G40" s="172">
        <v>1</v>
      </c>
      <c r="H40" s="172"/>
    </row>
    <row r="41" spans="1:8" s="174" customFormat="1" ht="23.25" x14ac:dyDescent="0.25">
      <c r="A41" s="257"/>
      <c r="B41" s="246"/>
      <c r="C41" s="262"/>
      <c r="D41" s="172">
        <f t="shared" ref="D41:D55" si="4">1+D40</f>
        <v>3</v>
      </c>
      <c r="E41" s="180" t="s">
        <v>282</v>
      </c>
      <c r="F41" s="172">
        <v>1</v>
      </c>
      <c r="G41" s="172">
        <v>1</v>
      </c>
      <c r="H41" s="172"/>
    </row>
    <row r="42" spans="1:8" s="174" customFormat="1" ht="23.25" x14ac:dyDescent="0.25">
      <c r="A42" s="257"/>
      <c r="B42" s="246">
        <v>2</v>
      </c>
      <c r="C42" s="263" t="s">
        <v>161</v>
      </c>
      <c r="D42" s="172">
        <f t="shared" si="4"/>
        <v>4</v>
      </c>
      <c r="E42" s="180" t="s">
        <v>271</v>
      </c>
      <c r="F42" s="172">
        <v>1</v>
      </c>
      <c r="G42" s="172">
        <v>1</v>
      </c>
      <c r="H42" s="172"/>
    </row>
    <row r="43" spans="1:8" s="174" customFormat="1" ht="23.25" x14ac:dyDescent="0.25">
      <c r="A43" s="257"/>
      <c r="B43" s="246"/>
      <c r="C43" s="263"/>
      <c r="D43" s="172">
        <f t="shared" si="4"/>
        <v>5</v>
      </c>
      <c r="E43" s="180" t="s">
        <v>283</v>
      </c>
      <c r="F43" s="172">
        <v>1</v>
      </c>
      <c r="G43" s="172">
        <v>1</v>
      </c>
      <c r="H43" s="172"/>
    </row>
    <row r="44" spans="1:8" s="174" customFormat="1" ht="23.25" x14ac:dyDescent="0.25">
      <c r="A44" s="257"/>
      <c r="B44" s="173">
        <v>3</v>
      </c>
      <c r="C44" s="206" t="s">
        <v>162</v>
      </c>
      <c r="D44" s="172">
        <f t="shared" si="4"/>
        <v>6</v>
      </c>
      <c r="E44" s="180" t="s">
        <v>272</v>
      </c>
      <c r="F44" s="172">
        <v>1</v>
      </c>
      <c r="G44" s="172">
        <v>1</v>
      </c>
      <c r="H44" s="172"/>
    </row>
    <row r="45" spans="1:8" s="174" customFormat="1" ht="23.25" x14ac:dyDescent="0.25">
      <c r="A45" s="257"/>
      <c r="B45" s="173">
        <v>4</v>
      </c>
      <c r="C45" s="206" t="s">
        <v>163</v>
      </c>
      <c r="D45" s="172">
        <f t="shared" si="4"/>
        <v>7</v>
      </c>
      <c r="E45" s="180" t="s">
        <v>273</v>
      </c>
      <c r="F45" s="172">
        <v>1</v>
      </c>
      <c r="G45" s="172">
        <v>1</v>
      </c>
      <c r="H45" s="172"/>
    </row>
    <row r="46" spans="1:8" s="174" customFormat="1" ht="23.25" x14ac:dyDescent="0.25">
      <c r="A46" s="257"/>
      <c r="B46" s="246">
        <v>5</v>
      </c>
      <c r="C46" s="264" t="s">
        <v>164</v>
      </c>
      <c r="D46" s="172">
        <f t="shared" si="4"/>
        <v>8</v>
      </c>
      <c r="E46" s="180" t="s">
        <v>284</v>
      </c>
      <c r="F46" s="172">
        <v>1</v>
      </c>
      <c r="G46" s="172">
        <v>1</v>
      </c>
      <c r="H46" s="172"/>
    </row>
    <row r="47" spans="1:8" s="174" customFormat="1" ht="23.25" x14ac:dyDescent="0.25">
      <c r="A47" s="257"/>
      <c r="B47" s="246"/>
      <c r="C47" s="264"/>
      <c r="D47" s="172">
        <f t="shared" si="4"/>
        <v>9</v>
      </c>
      <c r="E47" s="180" t="s">
        <v>274</v>
      </c>
      <c r="F47" s="172">
        <v>1</v>
      </c>
      <c r="G47" s="172">
        <v>1</v>
      </c>
      <c r="H47" s="172"/>
    </row>
    <row r="48" spans="1:8" s="174" customFormat="1" ht="23.25" x14ac:dyDescent="0.25">
      <c r="A48" s="257"/>
      <c r="B48" s="246"/>
      <c r="C48" s="264"/>
      <c r="D48" s="172">
        <f t="shared" si="4"/>
        <v>10</v>
      </c>
      <c r="E48" s="180" t="s">
        <v>275</v>
      </c>
      <c r="F48" s="172">
        <v>1</v>
      </c>
      <c r="G48" s="172">
        <v>1</v>
      </c>
      <c r="H48" s="172"/>
    </row>
    <row r="49" spans="1:8" s="174" customFormat="1" ht="23.25" x14ac:dyDescent="0.25">
      <c r="A49" s="257"/>
      <c r="B49" s="246"/>
      <c r="C49" s="264"/>
      <c r="D49" s="172">
        <f t="shared" si="4"/>
        <v>11</v>
      </c>
      <c r="E49" s="180" t="s">
        <v>276</v>
      </c>
      <c r="F49" s="172">
        <v>1</v>
      </c>
      <c r="G49" s="172">
        <v>1</v>
      </c>
      <c r="H49" s="172"/>
    </row>
    <row r="50" spans="1:8" s="174" customFormat="1" ht="23.25" x14ac:dyDescent="0.25">
      <c r="A50" s="257"/>
      <c r="B50" s="246">
        <v>6</v>
      </c>
      <c r="C50" s="263" t="s">
        <v>286</v>
      </c>
      <c r="D50" s="172">
        <f t="shared" si="4"/>
        <v>12</v>
      </c>
      <c r="E50" s="180" t="s">
        <v>277</v>
      </c>
      <c r="F50" s="172">
        <v>1</v>
      </c>
      <c r="G50" s="172">
        <v>1</v>
      </c>
      <c r="H50" s="172"/>
    </row>
    <row r="51" spans="1:8" s="174" customFormat="1" ht="23.25" x14ac:dyDescent="0.25">
      <c r="A51" s="257"/>
      <c r="B51" s="246"/>
      <c r="C51" s="263"/>
      <c r="D51" s="172">
        <f t="shared" si="4"/>
        <v>13</v>
      </c>
      <c r="E51" s="180" t="s">
        <v>285</v>
      </c>
      <c r="F51" s="172">
        <v>1</v>
      </c>
      <c r="G51" s="172">
        <v>1</v>
      </c>
      <c r="H51" s="172"/>
    </row>
    <row r="52" spans="1:8" s="174" customFormat="1" ht="23.25" x14ac:dyDescent="0.25">
      <c r="A52" s="257"/>
      <c r="B52" s="246">
        <v>7</v>
      </c>
      <c r="C52" s="263" t="s">
        <v>165</v>
      </c>
      <c r="D52" s="172">
        <f t="shared" si="4"/>
        <v>14</v>
      </c>
      <c r="E52" s="180" t="s">
        <v>278</v>
      </c>
      <c r="F52" s="172">
        <v>1</v>
      </c>
      <c r="G52" s="172">
        <v>1</v>
      </c>
      <c r="H52" s="172"/>
    </row>
    <row r="53" spans="1:8" s="184" customFormat="1" ht="23.25" x14ac:dyDescent="0.25">
      <c r="A53" s="257"/>
      <c r="B53" s="246"/>
      <c r="C53" s="263"/>
      <c r="D53" s="172">
        <f t="shared" si="4"/>
        <v>15</v>
      </c>
      <c r="E53" s="180" t="s">
        <v>279</v>
      </c>
      <c r="F53" s="172">
        <v>1</v>
      </c>
      <c r="G53" s="172">
        <v>1</v>
      </c>
      <c r="H53" s="178"/>
    </row>
    <row r="54" spans="1:8" s="174" customFormat="1" ht="23.25" x14ac:dyDescent="0.25">
      <c r="A54" s="257"/>
      <c r="B54" s="246"/>
      <c r="C54" s="263"/>
      <c r="D54" s="172">
        <f t="shared" si="4"/>
        <v>16</v>
      </c>
      <c r="E54" s="180" t="s">
        <v>280</v>
      </c>
      <c r="F54" s="172">
        <v>1</v>
      </c>
      <c r="G54" s="172">
        <v>1</v>
      </c>
      <c r="H54" s="185"/>
    </row>
    <row r="55" spans="1:8" s="186" customFormat="1" ht="23.25" x14ac:dyDescent="0.25">
      <c r="A55" s="257"/>
      <c r="B55" s="246"/>
      <c r="C55" s="263"/>
      <c r="D55" s="172">
        <f t="shared" si="4"/>
        <v>17</v>
      </c>
      <c r="E55" s="180" t="s">
        <v>281</v>
      </c>
      <c r="F55" s="172">
        <v>1</v>
      </c>
      <c r="G55" s="172">
        <v>1</v>
      </c>
      <c r="H55" s="172"/>
    </row>
    <row r="56" spans="1:8" s="174" customFormat="1" ht="22.5" x14ac:dyDescent="0.25">
      <c r="A56" s="176" t="s">
        <v>118</v>
      </c>
      <c r="B56" s="176">
        <v>7</v>
      </c>
      <c r="C56" s="182" t="s">
        <v>119</v>
      </c>
      <c r="D56" s="178">
        <v>17</v>
      </c>
      <c r="E56" s="179" t="s">
        <v>151</v>
      </c>
      <c r="F56" s="178">
        <f>SUM(F39:F55)</f>
        <v>17</v>
      </c>
      <c r="G56" s="178">
        <f>SUM(G39:G55)</f>
        <v>17</v>
      </c>
      <c r="H56" s="178">
        <f t="shared" ref="H56" si="5">SUM(H39:H55)</f>
        <v>0</v>
      </c>
    </row>
    <row r="57" spans="1:8" s="186" customFormat="1" ht="23.25" x14ac:dyDescent="0.25">
      <c r="A57" s="245" t="s">
        <v>55</v>
      </c>
      <c r="B57" s="246">
        <v>1</v>
      </c>
      <c r="C57" s="246" t="s">
        <v>600</v>
      </c>
      <c r="D57" s="173">
        <v>1</v>
      </c>
      <c r="E57" s="180" t="s">
        <v>234</v>
      </c>
      <c r="F57" s="172">
        <v>1</v>
      </c>
      <c r="G57" s="172">
        <v>1</v>
      </c>
      <c r="H57" s="172"/>
    </row>
    <row r="58" spans="1:8" s="186" customFormat="1" ht="23.25" x14ac:dyDescent="0.25">
      <c r="A58" s="245"/>
      <c r="B58" s="246"/>
      <c r="C58" s="246"/>
      <c r="D58" s="173">
        <f>1+D57</f>
        <v>2</v>
      </c>
      <c r="E58" s="180" t="s">
        <v>235</v>
      </c>
      <c r="F58" s="172">
        <v>1</v>
      </c>
      <c r="G58" s="172">
        <v>1</v>
      </c>
      <c r="H58" s="172"/>
    </row>
    <row r="59" spans="1:8" s="186" customFormat="1" ht="23.25" x14ac:dyDescent="0.25">
      <c r="A59" s="245"/>
      <c r="B59" s="246"/>
      <c r="C59" s="246"/>
      <c r="D59" s="173">
        <f t="shared" ref="D59:D76" si="6">1+D58</f>
        <v>3</v>
      </c>
      <c r="E59" s="180" t="s">
        <v>236</v>
      </c>
      <c r="F59" s="172">
        <v>1</v>
      </c>
      <c r="G59" s="172">
        <v>1</v>
      </c>
      <c r="H59" s="172"/>
    </row>
    <row r="60" spans="1:8" s="186" customFormat="1" ht="23.25" x14ac:dyDescent="0.25">
      <c r="A60" s="245"/>
      <c r="B60" s="246"/>
      <c r="C60" s="246"/>
      <c r="D60" s="173">
        <f t="shared" si="6"/>
        <v>4</v>
      </c>
      <c r="E60" s="180" t="s">
        <v>237</v>
      </c>
      <c r="F60" s="172">
        <v>1</v>
      </c>
      <c r="G60" s="172">
        <v>1</v>
      </c>
      <c r="H60" s="172"/>
    </row>
    <row r="61" spans="1:8" s="186" customFormat="1" ht="23.25" x14ac:dyDescent="0.25">
      <c r="A61" s="245"/>
      <c r="B61" s="246"/>
      <c r="C61" s="246"/>
      <c r="D61" s="173">
        <f t="shared" si="6"/>
        <v>5</v>
      </c>
      <c r="E61" s="180" t="s">
        <v>238</v>
      </c>
      <c r="F61" s="172">
        <v>1</v>
      </c>
      <c r="G61" s="172">
        <v>1</v>
      </c>
      <c r="H61" s="172"/>
    </row>
    <row r="62" spans="1:8" s="186" customFormat="1" ht="23.25" x14ac:dyDescent="0.25">
      <c r="A62" s="245"/>
      <c r="B62" s="246"/>
      <c r="C62" s="246"/>
      <c r="D62" s="173">
        <f t="shared" si="6"/>
        <v>6</v>
      </c>
      <c r="E62" s="180" t="s">
        <v>239</v>
      </c>
      <c r="F62" s="172">
        <v>1</v>
      </c>
      <c r="G62" s="172">
        <v>1</v>
      </c>
      <c r="H62" s="172"/>
    </row>
    <row r="63" spans="1:8" s="186" customFormat="1" ht="23.25" x14ac:dyDescent="0.25">
      <c r="A63" s="245"/>
      <c r="B63" s="246"/>
      <c r="C63" s="246"/>
      <c r="D63" s="173">
        <f t="shared" si="6"/>
        <v>7</v>
      </c>
      <c r="E63" s="180" t="s">
        <v>240</v>
      </c>
      <c r="F63" s="172">
        <v>1</v>
      </c>
      <c r="G63" s="172">
        <v>1</v>
      </c>
      <c r="H63" s="172"/>
    </row>
    <row r="64" spans="1:8" s="186" customFormat="1" ht="23.25" x14ac:dyDescent="0.25">
      <c r="A64" s="245"/>
      <c r="B64" s="246"/>
      <c r="C64" s="246"/>
      <c r="D64" s="173">
        <f t="shared" si="6"/>
        <v>8</v>
      </c>
      <c r="E64" s="180" t="s">
        <v>241</v>
      </c>
      <c r="F64" s="172">
        <v>1</v>
      </c>
      <c r="G64" s="172">
        <v>1</v>
      </c>
      <c r="H64" s="172"/>
    </row>
    <row r="65" spans="1:8" s="186" customFormat="1" ht="23.25" x14ac:dyDescent="0.25">
      <c r="A65" s="245"/>
      <c r="B65" s="246"/>
      <c r="C65" s="246"/>
      <c r="D65" s="173">
        <f t="shared" si="6"/>
        <v>9</v>
      </c>
      <c r="E65" s="180" t="s">
        <v>242</v>
      </c>
      <c r="F65" s="172">
        <v>1</v>
      </c>
      <c r="G65" s="172">
        <v>1</v>
      </c>
      <c r="H65" s="172"/>
    </row>
    <row r="66" spans="1:8" s="186" customFormat="1" ht="23.25" x14ac:dyDescent="0.25">
      <c r="A66" s="245"/>
      <c r="B66" s="246"/>
      <c r="C66" s="246"/>
      <c r="D66" s="173">
        <f t="shared" si="6"/>
        <v>10</v>
      </c>
      <c r="E66" s="180" t="s">
        <v>243</v>
      </c>
      <c r="F66" s="172">
        <v>1</v>
      </c>
      <c r="G66" s="172">
        <v>1</v>
      </c>
      <c r="H66" s="172"/>
    </row>
    <row r="67" spans="1:8" s="186" customFormat="1" ht="23.25" x14ac:dyDescent="0.25">
      <c r="A67" s="245"/>
      <c r="B67" s="246"/>
      <c r="C67" s="246"/>
      <c r="D67" s="173">
        <f t="shared" si="6"/>
        <v>11</v>
      </c>
      <c r="E67" s="180" t="s">
        <v>244</v>
      </c>
      <c r="F67" s="172">
        <v>1</v>
      </c>
      <c r="G67" s="172">
        <v>1</v>
      </c>
      <c r="H67" s="172"/>
    </row>
    <row r="68" spans="1:8" s="186" customFormat="1" ht="23.25" x14ac:dyDescent="0.25">
      <c r="A68" s="245"/>
      <c r="B68" s="246"/>
      <c r="C68" s="246"/>
      <c r="D68" s="173">
        <f t="shared" si="6"/>
        <v>12</v>
      </c>
      <c r="E68" s="180" t="s">
        <v>245</v>
      </c>
      <c r="F68" s="172">
        <v>1</v>
      </c>
      <c r="G68" s="172">
        <v>1</v>
      </c>
      <c r="H68" s="172"/>
    </row>
    <row r="69" spans="1:8" s="186" customFormat="1" ht="23.25" x14ac:dyDescent="0.25">
      <c r="A69" s="245"/>
      <c r="B69" s="246"/>
      <c r="C69" s="246"/>
      <c r="D69" s="173">
        <f t="shared" si="6"/>
        <v>13</v>
      </c>
      <c r="E69" s="180" t="s">
        <v>246</v>
      </c>
      <c r="F69" s="172">
        <v>1</v>
      </c>
      <c r="G69" s="172">
        <v>1</v>
      </c>
      <c r="H69" s="172"/>
    </row>
    <row r="70" spans="1:8" s="186" customFormat="1" ht="33" customHeight="1" x14ac:dyDescent="0.25">
      <c r="A70" s="245" t="s">
        <v>55</v>
      </c>
      <c r="B70" s="246">
        <v>1</v>
      </c>
      <c r="C70" s="246" t="s">
        <v>600</v>
      </c>
      <c r="D70" s="173">
        <f t="shared" si="6"/>
        <v>14</v>
      </c>
      <c r="E70" s="180" t="s">
        <v>247</v>
      </c>
      <c r="F70" s="172">
        <v>1</v>
      </c>
      <c r="G70" s="172">
        <v>1</v>
      </c>
      <c r="H70" s="172"/>
    </row>
    <row r="71" spans="1:8" s="186" customFormat="1" ht="33" customHeight="1" x14ac:dyDescent="0.25">
      <c r="A71" s="245"/>
      <c r="B71" s="246"/>
      <c r="C71" s="246"/>
      <c r="D71" s="173">
        <f t="shared" si="6"/>
        <v>15</v>
      </c>
      <c r="E71" s="180" t="s">
        <v>248</v>
      </c>
      <c r="F71" s="172">
        <v>1</v>
      </c>
      <c r="G71" s="172">
        <v>1</v>
      </c>
      <c r="H71" s="172"/>
    </row>
    <row r="72" spans="1:8" s="186" customFormat="1" ht="33" customHeight="1" x14ac:dyDescent="0.25">
      <c r="A72" s="245"/>
      <c r="B72" s="246">
        <v>2</v>
      </c>
      <c r="C72" s="246" t="s">
        <v>157</v>
      </c>
      <c r="D72" s="173">
        <f t="shared" si="6"/>
        <v>16</v>
      </c>
      <c r="E72" s="180" t="s">
        <v>249</v>
      </c>
      <c r="F72" s="172">
        <v>1</v>
      </c>
      <c r="G72" s="172">
        <v>1</v>
      </c>
      <c r="H72" s="172"/>
    </row>
    <row r="73" spans="1:8" s="186" customFormat="1" ht="33" customHeight="1" x14ac:dyDescent="0.25">
      <c r="A73" s="245"/>
      <c r="B73" s="246"/>
      <c r="C73" s="246"/>
      <c r="D73" s="173">
        <f t="shared" si="6"/>
        <v>17</v>
      </c>
      <c r="E73" s="180" t="s">
        <v>287</v>
      </c>
      <c r="F73" s="172">
        <v>1</v>
      </c>
      <c r="G73" s="172">
        <v>1</v>
      </c>
      <c r="H73" s="172"/>
    </row>
    <row r="74" spans="1:8" s="186" customFormat="1" ht="33" customHeight="1" x14ac:dyDescent="0.25">
      <c r="A74" s="245"/>
      <c r="B74" s="246"/>
      <c r="C74" s="246"/>
      <c r="D74" s="173">
        <f t="shared" si="6"/>
        <v>18</v>
      </c>
      <c r="E74" s="180" t="s">
        <v>250</v>
      </c>
      <c r="F74" s="172">
        <v>1</v>
      </c>
      <c r="G74" s="172">
        <v>1</v>
      </c>
      <c r="H74" s="172"/>
    </row>
    <row r="75" spans="1:8" s="186" customFormat="1" ht="33" customHeight="1" x14ac:dyDescent="0.25">
      <c r="A75" s="245"/>
      <c r="B75" s="246"/>
      <c r="C75" s="246"/>
      <c r="D75" s="173">
        <f t="shared" si="6"/>
        <v>19</v>
      </c>
      <c r="E75" s="180" t="s">
        <v>251</v>
      </c>
      <c r="F75" s="172">
        <v>1</v>
      </c>
      <c r="G75" s="172">
        <v>1</v>
      </c>
      <c r="H75" s="172"/>
    </row>
    <row r="76" spans="1:8" s="186" customFormat="1" ht="33" customHeight="1" x14ac:dyDescent="0.25">
      <c r="A76" s="245"/>
      <c r="B76" s="246"/>
      <c r="C76" s="246"/>
      <c r="D76" s="173">
        <f t="shared" si="6"/>
        <v>20</v>
      </c>
      <c r="E76" s="180" t="s">
        <v>252</v>
      </c>
      <c r="F76" s="172">
        <v>1</v>
      </c>
      <c r="G76" s="172">
        <v>1</v>
      </c>
      <c r="H76" s="172"/>
    </row>
    <row r="77" spans="1:8" s="174" customFormat="1" ht="33" customHeight="1" x14ac:dyDescent="0.25">
      <c r="A77" s="176" t="s">
        <v>118</v>
      </c>
      <c r="B77" s="179">
        <v>2</v>
      </c>
      <c r="C77" s="179" t="s">
        <v>119</v>
      </c>
      <c r="D77" s="179">
        <v>20</v>
      </c>
      <c r="E77" s="179" t="s">
        <v>151</v>
      </c>
      <c r="F77" s="187">
        <f>SUM(F57:F76)</f>
        <v>20</v>
      </c>
      <c r="G77" s="187">
        <f>SUM(G57:G76)</f>
        <v>20</v>
      </c>
      <c r="H77" s="187">
        <f t="shared" ref="H77" si="7">SUM(H57:H76)</f>
        <v>0</v>
      </c>
    </row>
    <row r="78" spans="1:8" s="186" customFormat="1" ht="33" customHeight="1" x14ac:dyDescent="0.25">
      <c r="A78" s="245" t="s">
        <v>56</v>
      </c>
      <c r="B78" s="247">
        <v>1</v>
      </c>
      <c r="C78" s="247" t="s">
        <v>124</v>
      </c>
      <c r="D78" s="172">
        <v>1</v>
      </c>
      <c r="E78" s="188" t="s">
        <v>288</v>
      </c>
      <c r="F78" s="172">
        <f>+G78+H78</f>
        <v>1</v>
      </c>
      <c r="G78" s="172">
        <v>1</v>
      </c>
      <c r="H78" s="172"/>
    </row>
    <row r="79" spans="1:8" s="186" customFormat="1" ht="33" customHeight="1" x14ac:dyDescent="0.25">
      <c r="A79" s="245"/>
      <c r="B79" s="247"/>
      <c r="C79" s="247"/>
      <c r="D79" s="172">
        <f>1+D78</f>
        <v>2</v>
      </c>
      <c r="E79" s="188" t="s">
        <v>289</v>
      </c>
      <c r="F79" s="172">
        <f t="shared" ref="F79:F112" si="8">+G79+H79</f>
        <v>1</v>
      </c>
      <c r="G79" s="172">
        <v>1</v>
      </c>
      <c r="H79" s="172"/>
    </row>
    <row r="80" spans="1:8" s="186" customFormat="1" ht="33" customHeight="1" x14ac:dyDescent="0.25">
      <c r="A80" s="245"/>
      <c r="B80" s="247"/>
      <c r="C80" s="247"/>
      <c r="D80" s="172">
        <f t="shared" ref="D80:D112" si="9">1+D79</f>
        <v>3</v>
      </c>
      <c r="E80" s="188" t="s">
        <v>290</v>
      </c>
      <c r="F80" s="172">
        <f t="shared" si="8"/>
        <v>1</v>
      </c>
      <c r="G80" s="172">
        <v>1</v>
      </c>
      <c r="H80" s="172"/>
    </row>
    <row r="81" spans="1:8" s="186" customFormat="1" ht="33" customHeight="1" x14ac:dyDescent="0.25">
      <c r="A81" s="245"/>
      <c r="B81" s="247"/>
      <c r="C81" s="247"/>
      <c r="D81" s="172">
        <f t="shared" si="9"/>
        <v>4</v>
      </c>
      <c r="E81" s="188" t="s">
        <v>291</v>
      </c>
      <c r="F81" s="172">
        <f t="shared" si="8"/>
        <v>1</v>
      </c>
      <c r="G81" s="172">
        <v>1</v>
      </c>
      <c r="H81" s="172"/>
    </row>
    <row r="82" spans="1:8" s="186" customFormat="1" ht="33" customHeight="1" x14ac:dyDescent="0.25">
      <c r="A82" s="245"/>
      <c r="B82" s="247"/>
      <c r="C82" s="247"/>
      <c r="D82" s="172">
        <f t="shared" si="9"/>
        <v>5</v>
      </c>
      <c r="E82" s="188" t="s">
        <v>292</v>
      </c>
      <c r="F82" s="172">
        <f t="shared" si="8"/>
        <v>1</v>
      </c>
      <c r="G82" s="172">
        <v>1</v>
      </c>
      <c r="H82" s="172"/>
    </row>
    <row r="83" spans="1:8" s="186" customFormat="1" ht="33" customHeight="1" x14ac:dyDescent="0.25">
      <c r="A83" s="245"/>
      <c r="B83" s="247"/>
      <c r="C83" s="247"/>
      <c r="D83" s="172">
        <f t="shared" si="9"/>
        <v>6</v>
      </c>
      <c r="E83" s="188" t="s">
        <v>293</v>
      </c>
      <c r="F83" s="172">
        <f t="shared" si="8"/>
        <v>1</v>
      </c>
      <c r="G83" s="172">
        <v>1</v>
      </c>
      <c r="H83" s="172"/>
    </row>
    <row r="84" spans="1:8" s="186" customFormat="1" ht="33" customHeight="1" x14ac:dyDescent="0.25">
      <c r="A84" s="245"/>
      <c r="B84" s="247"/>
      <c r="C84" s="247"/>
      <c r="D84" s="172">
        <f t="shared" si="9"/>
        <v>7</v>
      </c>
      <c r="E84" s="188" t="s">
        <v>294</v>
      </c>
      <c r="F84" s="172">
        <f t="shared" si="8"/>
        <v>1</v>
      </c>
      <c r="G84" s="172">
        <v>1</v>
      </c>
      <c r="H84" s="172"/>
    </row>
    <row r="85" spans="1:8" s="186" customFormat="1" ht="33" customHeight="1" x14ac:dyDescent="0.25">
      <c r="A85" s="245"/>
      <c r="B85" s="247"/>
      <c r="C85" s="247"/>
      <c r="D85" s="172">
        <f t="shared" si="9"/>
        <v>8</v>
      </c>
      <c r="E85" s="188" t="s">
        <v>295</v>
      </c>
      <c r="F85" s="172">
        <f t="shared" si="8"/>
        <v>1</v>
      </c>
      <c r="G85" s="172">
        <v>1</v>
      </c>
      <c r="H85" s="172"/>
    </row>
    <row r="86" spans="1:8" s="186" customFormat="1" ht="33" customHeight="1" x14ac:dyDescent="0.25">
      <c r="A86" s="245"/>
      <c r="B86" s="247"/>
      <c r="C86" s="247"/>
      <c r="D86" s="172">
        <f t="shared" si="9"/>
        <v>9</v>
      </c>
      <c r="E86" s="188" t="s">
        <v>296</v>
      </c>
      <c r="F86" s="172">
        <f t="shared" si="8"/>
        <v>1</v>
      </c>
      <c r="G86" s="172">
        <v>1</v>
      </c>
      <c r="H86" s="172"/>
    </row>
    <row r="87" spans="1:8" s="186" customFormat="1" ht="33" customHeight="1" x14ac:dyDescent="0.25">
      <c r="A87" s="245"/>
      <c r="B87" s="247"/>
      <c r="C87" s="247"/>
      <c r="D87" s="172">
        <f t="shared" si="9"/>
        <v>10</v>
      </c>
      <c r="E87" s="188" t="s">
        <v>297</v>
      </c>
      <c r="F87" s="172">
        <f t="shared" si="8"/>
        <v>1</v>
      </c>
      <c r="G87" s="172">
        <v>1</v>
      </c>
      <c r="H87" s="172"/>
    </row>
    <row r="88" spans="1:8" s="186" customFormat="1" ht="33" customHeight="1" x14ac:dyDescent="0.25">
      <c r="A88" s="245"/>
      <c r="B88" s="247"/>
      <c r="C88" s="247"/>
      <c r="D88" s="172">
        <f t="shared" si="9"/>
        <v>11</v>
      </c>
      <c r="E88" s="188" t="s">
        <v>298</v>
      </c>
      <c r="F88" s="172">
        <f t="shared" si="8"/>
        <v>1</v>
      </c>
      <c r="G88" s="172">
        <v>1</v>
      </c>
      <c r="H88" s="172"/>
    </row>
    <row r="89" spans="1:8" s="186" customFormat="1" ht="33" customHeight="1" x14ac:dyDescent="0.25">
      <c r="A89" s="245"/>
      <c r="B89" s="247"/>
      <c r="C89" s="247"/>
      <c r="D89" s="172">
        <f t="shared" si="9"/>
        <v>12</v>
      </c>
      <c r="E89" s="188" t="s">
        <v>299</v>
      </c>
      <c r="F89" s="172">
        <f t="shared" si="8"/>
        <v>1</v>
      </c>
      <c r="G89" s="172">
        <v>1</v>
      </c>
      <c r="H89" s="172"/>
    </row>
    <row r="90" spans="1:8" s="186" customFormat="1" ht="33" customHeight="1" x14ac:dyDescent="0.25">
      <c r="A90" s="245"/>
      <c r="B90" s="247"/>
      <c r="C90" s="247"/>
      <c r="D90" s="172">
        <f t="shared" si="9"/>
        <v>13</v>
      </c>
      <c r="E90" s="188" t="s">
        <v>300</v>
      </c>
      <c r="F90" s="172">
        <f t="shared" si="8"/>
        <v>1</v>
      </c>
      <c r="G90" s="172">
        <v>1</v>
      </c>
      <c r="H90" s="172"/>
    </row>
    <row r="91" spans="1:8" s="186" customFormat="1" ht="33" customHeight="1" x14ac:dyDescent="0.25">
      <c r="A91" s="245"/>
      <c r="B91" s="247"/>
      <c r="C91" s="247"/>
      <c r="D91" s="172">
        <f t="shared" si="9"/>
        <v>14</v>
      </c>
      <c r="E91" s="188" t="s">
        <v>253</v>
      </c>
      <c r="F91" s="172">
        <f t="shared" si="8"/>
        <v>1</v>
      </c>
      <c r="G91" s="172">
        <v>1</v>
      </c>
      <c r="H91" s="172"/>
    </row>
    <row r="92" spans="1:8" s="186" customFormat="1" ht="23.25" x14ac:dyDescent="0.25">
      <c r="A92" s="245" t="s">
        <v>56</v>
      </c>
      <c r="B92" s="247">
        <v>2</v>
      </c>
      <c r="C92" s="247" t="s">
        <v>125</v>
      </c>
      <c r="D92" s="172">
        <f t="shared" si="9"/>
        <v>15</v>
      </c>
      <c r="E92" s="180" t="s">
        <v>254</v>
      </c>
      <c r="F92" s="172">
        <f t="shared" si="8"/>
        <v>1</v>
      </c>
      <c r="G92" s="172">
        <v>1</v>
      </c>
      <c r="H92" s="172"/>
    </row>
    <row r="93" spans="1:8" s="186" customFormat="1" ht="23.25" x14ac:dyDescent="0.25">
      <c r="A93" s="245"/>
      <c r="B93" s="247"/>
      <c r="C93" s="247"/>
      <c r="D93" s="172">
        <f t="shared" si="9"/>
        <v>16</v>
      </c>
      <c r="E93" s="180" t="s">
        <v>301</v>
      </c>
      <c r="F93" s="172">
        <f t="shared" si="8"/>
        <v>1</v>
      </c>
      <c r="G93" s="172">
        <v>1</v>
      </c>
      <c r="H93" s="172"/>
    </row>
    <row r="94" spans="1:8" s="186" customFormat="1" ht="23.25" x14ac:dyDescent="0.25">
      <c r="A94" s="245"/>
      <c r="B94" s="247"/>
      <c r="C94" s="247"/>
      <c r="D94" s="172">
        <f t="shared" si="9"/>
        <v>17</v>
      </c>
      <c r="E94" s="180" t="s">
        <v>302</v>
      </c>
      <c r="F94" s="172">
        <f t="shared" si="8"/>
        <v>1</v>
      </c>
      <c r="G94" s="172">
        <v>1</v>
      </c>
      <c r="H94" s="172"/>
    </row>
    <row r="95" spans="1:8" s="186" customFormat="1" ht="23.25" x14ac:dyDescent="0.25">
      <c r="A95" s="245"/>
      <c r="B95" s="247"/>
      <c r="C95" s="247"/>
      <c r="D95" s="172">
        <f t="shared" si="9"/>
        <v>18</v>
      </c>
      <c r="E95" s="180" t="s">
        <v>303</v>
      </c>
      <c r="F95" s="172">
        <f t="shared" si="8"/>
        <v>1</v>
      </c>
      <c r="G95" s="172">
        <v>1</v>
      </c>
      <c r="H95" s="172"/>
    </row>
    <row r="96" spans="1:8" s="186" customFormat="1" ht="23.25" x14ac:dyDescent="0.25">
      <c r="A96" s="245"/>
      <c r="B96" s="247">
        <v>3</v>
      </c>
      <c r="C96" s="247" t="s">
        <v>307</v>
      </c>
      <c r="D96" s="172">
        <f t="shared" si="9"/>
        <v>19</v>
      </c>
      <c r="E96" s="180" t="s">
        <v>255</v>
      </c>
      <c r="F96" s="172">
        <f t="shared" si="8"/>
        <v>1</v>
      </c>
      <c r="G96" s="172">
        <v>1</v>
      </c>
      <c r="H96" s="172"/>
    </row>
    <row r="97" spans="1:8" s="186" customFormat="1" ht="23.25" x14ac:dyDescent="0.25">
      <c r="A97" s="245"/>
      <c r="B97" s="247"/>
      <c r="C97" s="247"/>
      <c r="D97" s="172">
        <f t="shared" si="9"/>
        <v>20</v>
      </c>
      <c r="E97" s="180" t="s">
        <v>256</v>
      </c>
      <c r="F97" s="172">
        <f t="shared" si="8"/>
        <v>1</v>
      </c>
      <c r="G97" s="172">
        <v>1</v>
      </c>
      <c r="H97" s="172"/>
    </row>
    <row r="98" spans="1:8" s="186" customFormat="1" ht="23.25" x14ac:dyDescent="0.25">
      <c r="A98" s="245"/>
      <c r="B98" s="247"/>
      <c r="C98" s="247"/>
      <c r="D98" s="172">
        <f t="shared" si="9"/>
        <v>21</v>
      </c>
      <c r="E98" s="180" t="s">
        <v>257</v>
      </c>
      <c r="F98" s="172">
        <f t="shared" si="8"/>
        <v>1</v>
      </c>
      <c r="G98" s="172">
        <v>1</v>
      </c>
      <c r="H98" s="172"/>
    </row>
    <row r="99" spans="1:8" s="186" customFormat="1" ht="23.25" x14ac:dyDescent="0.25">
      <c r="A99" s="245"/>
      <c r="B99" s="247"/>
      <c r="C99" s="247"/>
      <c r="D99" s="172">
        <f t="shared" si="9"/>
        <v>22</v>
      </c>
      <c r="E99" s="180" t="s">
        <v>258</v>
      </c>
      <c r="F99" s="172">
        <f t="shared" si="8"/>
        <v>1</v>
      </c>
      <c r="G99" s="172">
        <v>1</v>
      </c>
      <c r="H99" s="172"/>
    </row>
    <row r="100" spans="1:8" s="186" customFormat="1" ht="23.25" x14ac:dyDescent="0.25">
      <c r="A100" s="245"/>
      <c r="B100" s="247">
        <v>4</v>
      </c>
      <c r="C100" s="247" t="s">
        <v>126</v>
      </c>
      <c r="D100" s="172">
        <f t="shared" si="9"/>
        <v>23</v>
      </c>
      <c r="E100" s="180" t="s">
        <v>259</v>
      </c>
      <c r="F100" s="172">
        <f t="shared" si="8"/>
        <v>1</v>
      </c>
      <c r="G100" s="172">
        <v>1</v>
      </c>
      <c r="H100" s="172"/>
    </row>
    <row r="101" spans="1:8" s="186" customFormat="1" ht="23.25" x14ac:dyDescent="0.25">
      <c r="A101" s="245"/>
      <c r="B101" s="247"/>
      <c r="C101" s="247"/>
      <c r="D101" s="172">
        <f t="shared" si="9"/>
        <v>24</v>
      </c>
      <c r="E101" s="180" t="s">
        <v>304</v>
      </c>
      <c r="F101" s="172">
        <f t="shared" si="8"/>
        <v>1</v>
      </c>
      <c r="G101" s="172">
        <v>1</v>
      </c>
      <c r="H101" s="172"/>
    </row>
    <row r="102" spans="1:8" s="186" customFormat="1" ht="23.25" x14ac:dyDescent="0.25">
      <c r="A102" s="245"/>
      <c r="B102" s="247"/>
      <c r="C102" s="247"/>
      <c r="D102" s="172">
        <f t="shared" si="9"/>
        <v>25</v>
      </c>
      <c r="E102" s="180" t="s">
        <v>305</v>
      </c>
      <c r="F102" s="172">
        <f t="shared" si="8"/>
        <v>1</v>
      </c>
      <c r="G102" s="172">
        <v>1</v>
      </c>
      <c r="H102" s="172"/>
    </row>
    <row r="103" spans="1:8" s="186" customFormat="1" ht="23.25" x14ac:dyDescent="0.25">
      <c r="A103" s="245"/>
      <c r="B103" s="247"/>
      <c r="C103" s="247"/>
      <c r="D103" s="172">
        <f t="shared" si="9"/>
        <v>26</v>
      </c>
      <c r="E103" s="180" t="s">
        <v>260</v>
      </c>
      <c r="F103" s="172">
        <f t="shared" si="8"/>
        <v>1</v>
      </c>
      <c r="G103" s="172">
        <v>1</v>
      </c>
      <c r="H103" s="172"/>
    </row>
    <row r="104" spans="1:8" s="186" customFormat="1" ht="23.25" x14ac:dyDescent="0.25">
      <c r="A104" s="245"/>
      <c r="B104" s="247">
        <v>5</v>
      </c>
      <c r="C104" s="247" t="s">
        <v>127</v>
      </c>
      <c r="D104" s="172">
        <f t="shared" si="9"/>
        <v>27</v>
      </c>
      <c r="E104" s="180" t="s">
        <v>261</v>
      </c>
      <c r="F104" s="172">
        <f t="shared" si="8"/>
        <v>1</v>
      </c>
      <c r="G104" s="172">
        <v>1</v>
      </c>
      <c r="H104" s="172"/>
    </row>
    <row r="105" spans="1:8" s="186" customFormat="1" ht="23.25" x14ac:dyDescent="0.25">
      <c r="A105" s="245"/>
      <c r="B105" s="247"/>
      <c r="C105" s="247"/>
      <c r="D105" s="172">
        <f t="shared" si="9"/>
        <v>28</v>
      </c>
      <c r="E105" s="180" t="s">
        <v>262</v>
      </c>
      <c r="F105" s="172">
        <f t="shared" si="8"/>
        <v>1</v>
      </c>
      <c r="G105" s="172"/>
      <c r="H105" s="172">
        <v>1</v>
      </c>
    </row>
    <row r="106" spans="1:8" s="186" customFormat="1" ht="23.25" x14ac:dyDescent="0.25">
      <c r="A106" s="245"/>
      <c r="B106" s="247"/>
      <c r="C106" s="247"/>
      <c r="D106" s="172">
        <f t="shared" si="9"/>
        <v>29</v>
      </c>
      <c r="E106" s="180" t="s">
        <v>263</v>
      </c>
      <c r="F106" s="172">
        <f t="shared" si="8"/>
        <v>1</v>
      </c>
      <c r="G106" s="172">
        <v>1</v>
      </c>
      <c r="H106" s="172"/>
    </row>
    <row r="107" spans="1:8" s="186" customFormat="1" ht="23.25" x14ac:dyDescent="0.25">
      <c r="A107" s="245"/>
      <c r="B107" s="247"/>
      <c r="C107" s="247"/>
      <c r="D107" s="172">
        <f t="shared" si="9"/>
        <v>30</v>
      </c>
      <c r="E107" s="180" t="s">
        <v>264</v>
      </c>
      <c r="F107" s="172">
        <f t="shared" si="8"/>
        <v>1</v>
      </c>
      <c r="G107" s="172">
        <v>1</v>
      </c>
      <c r="H107" s="172"/>
    </row>
    <row r="108" spans="1:8" s="186" customFormat="1" ht="23.25" x14ac:dyDescent="0.25">
      <c r="A108" s="245"/>
      <c r="B108" s="247">
        <v>6</v>
      </c>
      <c r="C108" s="247" t="s">
        <v>128</v>
      </c>
      <c r="D108" s="172">
        <f t="shared" si="9"/>
        <v>31</v>
      </c>
      <c r="E108" s="180" t="s">
        <v>265</v>
      </c>
      <c r="F108" s="172">
        <f t="shared" si="8"/>
        <v>1</v>
      </c>
      <c r="G108" s="172">
        <v>1</v>
      </c>
      <c r="H108" s="172"/>
    </row>
    <row r="109" spans="1:8" s="186" customFormat="1" ht="23.25" x14ac:dyDescent="0.25">
      <c r="A109" s="245"/>
      <c r="B109" s="247"/>
      <c r="C109" s="247"/>
      <c r="D109" s="172">
        <f t="shared" si="9"/>
        <v>32</v>
      </c>
      <c r="E109" s="180" t="s">
        <v>306</v>
      </c>
      <c r="F109" s="172">
        <f t="shared" si="8"/>
        <v>1</v>
      </c>
      <c r="G109" s="172">
        <v>1</v>
      </c>
      <c r="H109" s="172"/>
    </row>
    <row r="110" spans="1:8" s="186" customFormat="1" ht="23.25" x14ac:dyDescent="0.25">
      <c r="A110" s="245"/>
      <c r="B110" s="247"/>
      <c r="C110" s="247"/>
      <c r="D110" s="172">
        <f t="shared" si="9"/>
        <v>33</v>
      </c>
      <c r="E110" s="180" t="s">
        <v>266</v>
      </c>
      <c r="F110" s="172">
        <f t="shared" si="8"/>
        <v>1</v>
      </c>
      <c r="G110" s="172">
        <v>1</v>
      </c>
      <c r="H110" s="172"/>
    </row>
    <row r="111" spans="1:8" s="186" customFormat="1" ht="23.25" x14ac:dyDescent="0.25">
      <c r="A111" s="245"/>
      <c r="B111" s="247">
        <v>7</v>
      </c>
      <c r="C111" s="247" t="s">
        <v>129</v>
      </c>
      <c r="D111" s="172">
        <f t="shared" si="9"/>
        <v>34</v>
      </c>
      <c r="E111" s="180" t="s">
        <v>267</v>
      </c>
      <c r="F111" s="172">
        <f t="shared" si="8"/>
        <v>1</v>
      </c>
      <c r="G111" s="172">
        <v>1</v>
      </c>
      <c r="H111" s="172"/>
    </row>
    <row r="112" spans="1:8" s="186" customFormat="1" ht="23.25" x14ac:dyDescent="0.25">
      <c r="A112" s="245"/>
      <c r="B112" s="247"/>
      <c r="C112" s="247"/>
      <c r="D112" s="172">
        <f t="shared" si="9"/>
        <v>35</v>
      </c>
      <c r="E112" s="180" t="s">
        <v>268</v>
      </c>
      <c r="F112" s="172">
        <f t="shared" si="8"/>
        <v>1</v>
      </c>
      <c r="G112" s="172">
        <v>1</v>
      </c>
      <c r="H112" s="172"/>
    </row>
    <row r="113" spans="1:8" s="174" customFormat="1" ht="22.5" x14ac:dyDescent="0.25">
      <c r="A113" s="176" t="s">
        <v>118</v>
      </c>
      <c r="B113" s="179">
        <v>7</v>
      </c>
      <c r="C113" s="179" t="s">
        <v>119</v>
      </c>
      <c r="D113" s="178">
        <v>35</v>
      </c>
      <c r="E113" s="179" t="s">
        <v>151</v>
      </c>
      <c r="F113" s="178">
        <f>SUM(F78:F112)</f>
        <v>35</v>
      </c>
      <c r="G113" s="178">
        <f>SUM(G78:G112)</f>
        <v>34</v>
      </c>
      <c r="H113" s="178">
        <f t="shared" ref="H113" si="10">SUM(H78:H112)</f>
        <v>1</v>
      </c>
    </row>
    <row r="114" spans="1:8" s="186" customFormat="1" ht="23.25" x14ac:dyDescent="0.25">
      <c r="A114" s="245" t="s">
        <v>57</v>
      </c>
      <c r="B114" s="189">
        <v>1</v>
      </c>
      <c r="C114" s="190" t="s">
        <v>133</v>
      </c>
      <c r="D114" s="191">
        <v>1</v>
      </c>
      <c r="E114" s="189" t="s">
        <v>599</v>
      </c>
      <c r="F114" s="172">
        <v>1</v>
      </c>
      <c r="G114" s="172">
        <v>1</v>
      </c>
      <c r="H114" s="172"/>
    </row>
    <row r="115" spans="1:8" s="186" customFormat="1" ht="23.25" x14ac:dyDescent="0.25">
      <c r="A115" s="245"/>
      <c r="B115" s="189">
        <v>2</v>
      </c>
      <c r="C115" s="189" t="s">
        <v>571</v>
      </c>
      <c r="D115" s="191">
        <f>1+D114</f>
        <v>2</v>
      </c>
      <c r="E115" s="180" t="s">
        <v>340</v>
      </c>
      <c r="F115" s="172">
        <v>1</v>
      </c>
      <c r="G115" s="172">
        <v>1</v>
      </c>
      <c r="H115" s="172"/>
    </row>
    <row r="116" spans="1:8" s="186" customFormat="1" ht="23.25" x14ac:dyDescent="0.25">
      <c r="A116" s="245"/>
      <c r="B116" s="189">
        <v>3</v>
      </c>
      <c r="C116" s="189" t="s">
        <v>135</v>
      </c>
      <c r="D116" s="191">
        <f t="shared" ref="D116:D122" si="11">1+D115</f>
        <v>3</v>
      </c>
      <c r="E116" s="180" t="s">
        <v>341</v>
      </c>
      <c r="F116" s="172">
        <v>1</v>
      </c>
      <c r="G116" s="172">
        <v>1</v>
      </c>
      <c r="H116" s="172"/>
    </row>
    <row r="117" spans="1:8" s="186" customFormat="1" ht="23.25" x14ac:dyDescent="0.25">
      <c r="A117" s="245"/>
      <c r="B117" s="189">
        <v>4</v>
      </c>
      <c r="C117" s="189" t="s">
        <v>136</v>
      </c>
      <c r="D117" s="191">
        <f t="shared" si="11"/>
        <v>4</v>
      </c>
      <c r="E117" s="180" t="s">
        <v>342</v>
      </c>
      <c r="F117" s="172">
        <v>1</v>
      </c>
      <c r="G117" s="172">
        <v>1</v>
      </c>
      <c r="H117" s="172"/>
    </row>
    <row r="118" spans="1:8" s="186" customFormat="1" ht="23.25" x14ac:dyDescent="0.25">
      <c r="A118" s="245"/>
      <c r="B118" s="189">
        <v>5</v>
      </c>
      <c r="C118" s="189" t="s">
        <v>137</v>
      </c>
      <c r="D118" s="191">
        <f t="shared" si="11"/>
        <v>5</v>
      </c>
      <c r="E118" s="180" t="s">
        <v>343</v>
      </c>
      <c r="F118" s="172">
        <v>1</v>
      </c>
      <c r="G118" s="172">
        <v>1</v>
      </c>
      <c r="H118" s="172"/>
    </row>
    <row r="119" spans="1:8" s="186" customFormat="1" ht="23.25" x14ac:dyDescent="0.25">
      <c r="A119" s="245"/>
      <c r="B119" s="189">
        <v>6</v>
      </c>
      <c r="C119" s="189" t="s">
        <v>138</v>
      </c>
      <c r="D119" s="191">
        <f t="shared" si="11"/>
        <v>6</v>
      </c>
      <c r="E119" s="180" t="s">
        <v>344</v>
      </c>
      <c r="F119" s="172">
        <v>1</v>
      </c>
      <c r="G119" s="172"/>
      <c r="H119" s="172">
        <v>1</v>
      </c>
    </row>
    <row r="120" spans="1:8" s="186" customFormat="1" ht="23.25" x14ac:dyDescent="0.25">
      <c r="A120" s="245"/>
      <c r="B120" s="189">
        <v>7</v>
      </c>
      <c r="C120" s="192" t="s">
        <v>139</v>
      </c>
      <c r="D120" s="191">
        <f t="shared" si="11"/>
        <v>7</v>
      </c>
      <c r="E120" s="180" t="s">
        <v>345</v>
      </c>
      <c r="F120" s="172">
        <v>1</v>
      </c>
      <c r="G120" s="172">
        <v>1</v>
      </c>
      <c r="H120" s="172"/>
    </row>
    <row r="121" spans="1:8" s="186" customFormat="1" ht="23.25" x14ac:dyDescent="0.25">
      <c r="A121" s="245"/>
      <c r="B121" s="189">
        <v>8</v>
      </c>
      <c r="C121" s="192" t="s">
        <v>140</v>
      </c>
      <c r="D121" s="191">
        <f t="shared" si="11"/>
        <v>8</v>
      </c>
      <c r="E121" s="180" t="s">
        <v>346</v>
      </c>
      <c r="F121" s="172">
        <v>1</v>
      </c>
      <c r="G121" s="172">
        <v>1</v>
      </c>
      <c r="H121" s="172"/>
    </row>
    <row r="122" spans="1:8" s="186" customFormat="1" ht="23.25" x14ac:dyDescent="0.25">
      <c r="A122" s="245"/>
      <c r="B122" s="189">
        <v>9</v>
      </c>
      <c r="C122" s="180" t="s">
        <v>347</v>
      </c>
      <c r="D122" s="191">
        <f t="shared" si="11"/>
        <v>9</v>
      </c>
      <c r="E122" s="180" t="s">
        <v>348</v>
      </c>
      <c r="F122" s="172">
        <v>1</v>
      </c>
      <c r="G122" s="172"/>
      <c r="H122" s="172">
        <v>1</v>
      </c>
    </row>
    <row r="123" spans="1:8" s="174" customFormat="1" ht="31.5" customHeight="1" x14ac:dyDescent="0.25">
      <c r="A123" s="176" t="s">
        <v>118</v>
      </c>
      <c r="B123" s="179">
        <v>9</v>
      </c>
      <c r="C123" s="179" t="s">
        <v>119</v>
      </c>
      <c r="D123" s="178">
        <v>9</v>
      </c>
      <c r="E123" s="179" t="s">
        <v>151</v>
      </c>
      <c r="F123" s="178">
        <f>SUM(F114:F122)</f>
        <v>9</v>
      </c>
      <c r="G123" s="178">
        <f t="shared" ref="G123:H123" si="12">SUM(G114:G122)</f>
        <v>7</v>
      </c>
      <c r="H123" s="178">
        <f t="shared" si="12"/>
        <v>2</v>
      </c>
    </row>
    <row r="124" spans="1:8" s="186" customFormat="1" ht="31.5" customHeight="1" x14ac:dyDescent="0.25">
      <c r="A124" s="245" t="s">
        <v>58</v>
      </c>
      <c r="B124" s="249">
        <v>1</v>
      </c>
      <c r="C124" s="266" t="s">
        <v>572</v>
      </c>
      <c r="D124" s="172">
        <v>1</v>
      </c>
      <c r="E124" s="180" t="s">
        <v>394</v>
      </c>
      <c r="F124" s="193">
        <f t="shared" ref="F124:F165" si="13">+G124+H124</f>
        <v>1</v>
      </c>
      <c r="G124" s="193">
        <v>1</v>
      </c>
      <c r="H124" s="172"/>
    </row>
    <row r="125" spans="1:8" s="186" customFormat="1" ht="31.5" customHeight="1" x14ac:dyDescent="0.25">
      <c r="A125" s="245"/>
      <c r="B125" s="249"/>
      <c r="C125" s="266"/>
      <c r="D125" s="172">
        <f>1+D124</f>
        <v>2</v>
      </c>
      <c r="E125" s="180" t="s">
        <v>395</v>
      </c>
      <c r="F125" s="193">
        <f t="shared" si="13"/>
        <v>1</v>
      </c>
      <c r="G125" s="193">
        <v>1</v>
      </c>
      <c r="H125" s="172"/>
    </row>
    <row r="126" spans="1:8" s="186" customFormat="1" ht="31.5" customHeight="1" x14ac:dyDescent="0.25">
      <c r="A126" s="245"/>
      <c r="B126" s="249"/>
      <c r="C126" s="266"/>
      <c r="D126" s="172">
        <f t="shared" ref="D126:D189" si="14">1+D125</f>
        <v>3</v>
      </c>
      <c r="E126" s="180" t="s">
        <v>396</v>
      </c>
      <c r="F126" s="193">
        <f t="shared" si="13"/>
        <v>1</v>
      </c>
      <c r="G126" s="193">
        <v>1</v>
      </c>
      <c r="H126" s="172"/>
    </row>
    <row r="127" spans="1:8" s="186" customFormat="1" ht="31.5" customHeight="1" x14ac:dyDescent="0.25">
      <c r="A127" s="245"/>
      <c r="B127" s="249">
        <v>2</v>
      </c>
      <c r="C127" s="266" t="s">
        <v>560</v>
      </c>
      <c r="D127" s="172">
        <f t="shared" si="14"/>
        <v>4</v>
      </c>
      <c r="E127" s="180" t="s">
        <v>397</v>
      </c>
      <c r="F127" s="193">
        <f t="shared" si="13"/>
        <v>1</v>
      </c>
      <c r="G127" s="193">
        <v>1</v>
      </c>
      <c r="H127" s="172"/>
    </row>
    <row r="128" spans="1:8" s="186" customFormat="1" ht="31.5" customHeight="1" x14ac:dyDescent="0.25">
      <c r="A128" s="245"/>
      <c r="B128" s="249"/>
      <c r="C128" s="266"/>
      <c r="D128" s="172">
        <f t="shared" si="14"/>
        <v>5</v>
      </c>
      <c r="E128" s="180" t="s">
        <v>398</v>
      </c>
      <c r="F128" s="193">
        <f t="shared" si="13"/>
        <v>1</v>
      </c>
      <c r="G128" s="193">
        <v>1</v>
      </c>
      <c r="H128" s="172"/>
    </row>
    <row r="129" spans="1:8" s="186" customFormat="1" ht="31.5" customHeight="1" x14ac:dyDescent="0.25">
      <c r="A129" s="245"/>
      <c r="B129" s="249">
        <v>3</v>
      </c>
      <c r="C129" s="266" t="s">
        <v>391</v>
      </c>
      <c r="D129" s="172">
        <f t="shared" si="14"/>
        <v>6</v>
      </c>
      <c r="E129" s="180" t="s">
        <v>399</v>
      </c>
      <c r="F129" s="193">
        <f t="shared" si="13"/>
        <v>1</v>
      </c>
      <c r="G129" s="193">
        <v>1</v>
      </c>
      <c r="H129" s="172"/>
    </row>
    <row r="130" spans="1:8" s="186" customFormat="1" ht="31.5" customHeight="1" x14ac:dyDescent="0.25">
      <c r="A130" s="245"/>
      <c r="B130" s="249"/>
      <c r="C130" s="266"/>
      <c r="D130" s="172">
        <f t="shared" si="14"/>
        <v>7</v>
      </c>
      <c r="E130" s="180" t="s">
        <v>400</v>
      </c>
      <c r="F130" s="193">
        <f t="shared" si="13"/>
        <v>1</v>
      </c>
      <c r="G130" s="193">
        <v>1</v>
      </c>
      <c r="H130" s="172"/>
    </row>
    <row r="131" spans="1:8" s="186" customFormat="1" ht="31.5" customHeight="1" x14ac:dyDescent="0.25">
      <c r="A131" s="245"/>
      <c r="B131" s="249">
        <v>4</v>
      </c>
      <c r="C131" s="266" t="s">
        <v>561</v>
      </c>
      <c r="D131" s="172">
        <f t="shared" si="14"/>
        <v>8</v>
      </c>
      <c r="E131" s="180" t="s">
        <v>401</v>
      </c>
      <c r="F131" s="193">
        <f t="shared" si="13"/>
        <v>1</v>
      </c>
      <c r="G131" s="193">
        <v>1</v>
      </c>
      <c r="H131" s="172"/>
    </row>
    <row r="132" spans="1:8" s="186" customFormat="1" ht="31.5" customHeight="1" x14ac:dyDescent="0.25">
      <c r="A132" s="245"/>
      <c r="B132" s="249"/>
      <c r="C132" s="266"/>
      <c r="D132" s="172">
        <f t="shared" si="14"/>
        <v>9</v>
      </c>
      <c r="E132" s="180" t="s">
        <v>402</v>
      </c>
      <c r="F132" s="193">
        <f t="shared" si="13"/>
        <v>1</v>
      </c>
      <c r="G132" s="193">
        <v>1</v>
      </c>
      <c r="H132" s="172"/>
    </row>
    <row r="133" spans="1:8" s="186" customFormat="1" ht="31.5" customHeight="1" x14ac:dyDescent="0.25">
      <c r="A133" s="245"/>
      <c r="B133" s="249"/>
      <c r="C133" s="266"/>
      <c r="D133" s="172">
        <f t="shared" si="14"/>
        <v>10</v>
      </c>
      <c r="E133" s="180" t="s">
        <v>403</v>
      </c>
      <c r="F133" s="193">
        <f t="shared" si="13"/>
        <v>1</v>
      </c>
      <c r="G133" s="193">
        <v>1</v>
      </c>
      <c r="H133" s="172"/>
    </row>
    <row r="134" spans="1:8" s="186" customFormat="1" ht="31.5" customHeight="1" x14ac:dyDescent="0.25">
      <c r="A134" s="245"/>
      <c r="B134" s="249">
        <v>5</v>
      </c>
      <c r="C134" s="266" t="s">
        <v>170</v>
      </c>
      <c r="D134" s="172">
        <f t="shared" si="14"/>
        <v>11</v>
      </c>
      <c r="E134" s="180" t="s">
        <v>404</v>
      </c>
      <c r="F134" s="193">
        <f t="shared" si="13"/>
        <v>1</v>
      </c>
      <c r="G134" s="193">
        <v>1</v>
      </c>
      <c r="H134" s="172"/>
    </row>
    <row r="135" spans="1:8" s="186" customFormat="1" ht="31.5" customHeight="1" x14ac:dyDescent="0.25">
      <c r="A135" s="245"/>
      <c r="B135" s="249"/>
      <c r="C135" s="266"/>
      <c r="D135" s="172">
        <f t="shared" si="14"/>
        <v>12</v>
      </c>
      <c r="E135" s="180" t="s">
        <v>405</v>
      </c>
      <c r="F135" s="193">
        <f t="shared" si="13"/>
        <v>1</v>
      </c>
      <c r="G135" s="193">
        <v>1</v>
      </c>
      <c r="H135" s="172"/>
    </row>
    <row r="136" spans="1:8" s="186" customFormat="1" ht="31.5" customHeight="1" x14ac:dyDescent="0.25">
      <c r="A136" s="245"/>
      <c r="B136" s="249"/>
      <c r="C136" s="266"/>
      <c r="D136" s="172">
        <f t="shared" si="14"/>
        <v>13</v>
      </c>
      <c r="E136" s="180" t="s">
        <v>406</v>
      </c>
      <c r="F136" s="193">
        <f t="shared" si="13"/>
        <v>1</v>
      </c>
      <c r="G136" s="193">
        <v>1</v>
      </c>
      <c r="H136" s="172"/>
    </row>
    <row r="137" spans="1:8" s="186" customFormat="1" ht="31.5" customHeight="1" x14ac:dyDescent="0.25">
      <c r="A137" s="245"/>
      <c r="B137" s="249">
        <v>6</v>
      </c>
      <c r="C137" s="266" t="s">
        <v>171</v>
      </c>
      <c r="D137" s="172">
        <f t="shared" si="14"/>
        <v>14</v>
      </c>
      <c r="E137" s="180" t="s">
        <v>407</v>
      </c>
      <c r="F137" s="193">
        <f t="shared" si="13"/>
        <v>1</v>
      </c>
      <c r="G137" s="193">
        <v>1</v>
      </c>
      <c r="H137" s="172"/>
    </row>
    <row r="138" spans="1:8" s="186" customFormat="1" ht="31.5" customHeight="1" x14ac:dyDescent="0.25">
      <c r="A138" s="245"/>
      <c r="B138" s="249"/>
      <c r="C138" s="266"/>
      <c r="D138" s="172">
        <f t="shared" si="14"/>
        <v>15</v>
      </c>
      <c r="E138" s="180" t="s">
        <v>408</v>
      </c>
      <c r="F138" s="193">
        <f t="shared" si="13"/>
        <v>1</v>
      </c>
      <c r="G138" s="193">
        <v>1</v>
      </c>
      <c r="H138" s="172"/>
    </row>
    <row r="139" spans="1:8" s="186" customFormat="1" ht="31.5" customHeight="1" x14ac:dyDescent="0.25">
      <c r="A139" s="245"/>
      <c r="B139" s="249"/>
      <c r="C139" s="266"/>
      <c r="D139" s="172">
        <f t="shared" si="14"/>
        <v>16</v>
      </c>
      <c r="E139" s="180" t="s">
        <v>409</v>
      </c>
      <c r="F139" s="193">
        <f t="shared" si="13"/>
        <v>1</v>
      </c>
      <c r="G139" s="193">
        <v>1</v>
      </c>
      <c r="H139" s="172"/>
    </row>
    <row r="140" spans="1:8" s="186" customFormat="1" ht="31.5" customHeight="1" x14ac:dyDescent="0.25">
      <c r="A140" s="245"/>
      <c r="B140" s="249"/>
      <c r="C140" s="266"/>
      <c r="D140" s="172">
        <f t="shared" si="14"/>
        <v>17</v>
      </c>
      <c r="E140" s="180" t="s">
        <v>410</v>
      </c>
      <c r="F140" s="193">
        <v>1</v>
      </c>
      <c r="G140" s="193">
        <v>1</v>
      </c>
      <c r="H140" s="172"/>
    </row>
    <row r="141" spans="1:8" s="186" customFormat="1" ht="31.5" customHeight="1" x14ac:dyDescent="0.25">
      <c r="A141" s="245"/>
      <c r="B141" s="249">
        <v>7</v>
      </c>
      <c r="C141" s="266" t="s">
        <v>172</v>
      </c>
      <c r="D141" s="172">
        <f t="shared" si="14"/>
        <v>18</v>
      </c>
      <c r="E141" s="180" t="s">
        <v>411</v>
      </c>
      <c r="F141" s="193">
        <f t="shared" si="13"/>
        <v>1</v>
      </c>
      <c r="G141" s="193">
        <v>1</v>
      </c>
      <c r="H141" s="172"/>
    </row>
    <row r="142" spans="1:8" s="186" customFormat="1" ht="31.5" customHeight="1" x14ac:dyDescent="0.25">
      <c r="A142" s="245"/>
      <c r="B142" s="249"/>
      <c r="C142" s="266"/>
      <c r="D142" s="172">
        <f t="shared" si="14"/>
        <v>19</v>
      </c>
      <c r="E142" s="180" t="s">
        <v>412</v>
      </c>
      <c r="F142" s="193">
        <f t="shared" si="13"/>
        <v>1</v>
      </c>
      <c r="G142" s="193">
        <v>1</v>
      </c>
      <c r="H142" s="172"/>
    </row>
    <row r="143" spans="1:8" s="186" customFormat="1" ht="31.5" customHeight="1" x14ac:dyDescent="0.25">
      <c r="A143" s="245"/>
      <c r="B143" s="249">
        <v>8</v>
      </c>
      <c r="C143" s="266" t="s">
        <v>132</v>
      </c>
      <c r="D143" s="172">
        <f t="shared" si="14"/>
        <v>20</v>
      </c>
      <c r="E143" s="180" t="s">
        <v>413</v>
      </c>
      <c r="F143" s="193">
        <f t="shared" si="13"/>
        <v>1</v>
      </c>
      <c r="G143" s="193">
        <v>1</v>
      </c>
      <c r="H143" s="172"/>
    </row>
    <row r="144" spans="1:8" s="186" customFormat="1" ht="31.5" customHeight="1" x14ac:dyDescent="0.25">
      <c r="A144" s="245"/>
      <c r="B144" s="249"/>
      <c r="C144" s="266"/>
      <c r="D144" s="172">
        <f t="shared" si="14"/>
        <v>21</v>
      </c>
      <c r="E144" s="180" t="s">
        <v>414</v>
      </c>
      <c r="F144" s="193">
        <f t="shared" si="13"/>
        <v>1</v>
      </c>
      <c r="G144" s="193">
        <v>1</v>
      </c>
      <c r="H144" s="172"/>
    </row>
    <row r="145" spans="1:10" s="186" customFormat="1" ht="31.5" customHeight="1" x14ac:dyDescent="0.25">
      <c r="A145" s="245"/>
      <c r="B145" s="249"/>
      <c r="C145" s="266"/>
      <c r="D145" s="172">
        <f t="shared" si="14"/>
        <v>22</v>
      </c>
      <c r="E145" s="180" t="s">
        <v>415</v>
      </c>
      <c r="F145" s="193">
        <f t="shared" si="13"/>
        <v>1</v>
      </c>
      <c r="G145" s="193">
        <v>1</v>
      </c>
      <c r="H145" s="172"/>
    </row>
    <row r="146" spans="1:10" s="186" customFormat="1" ht="23.25" x14ac:dyDescent="0.25">
      <c r="A146" s="245" t="s">
        <v>58</v>
      </c>
      <c r="B146" s="249">
        <v>9</v>
      </c>
      <c r="C146" s="266" t="s">
        <v>573</v>
      </c>
      <c r="D146" s="172">
        <f t="shared" si="14"/>
        <v>23</v>
      </c>
      <c r="E146" s="180" t="s">
        <v>416</v>
      </c>
      <c r="F146" s="193">
        <f t="shared" si="13"/>
        <v>1</v>
      </c>
      <c r="G146" s="193">
        <v>1</v>
      </c>
      <c r="H146" s="172"/>
    </row>
    <row r="147" spans="1:10" s="186" customFormat="1" ht="23.25" x14ac:dyDescent="0.25">
      <c r="A147" s="245"/>
      <c r="B147" s="249"/>
      <c r="C147" s="266"/>
      <c r="D147" s="172">
        <f t="shared" si="14"/>
        <v>24</v>
      </c>
      <c r="E147" s="180" t="s">
        <v>417</v>
      </c>
      <c r="F147" s="193">
        <f t="shared" si="13"/>
        <v>1</v>
      </c>
      <c r="G147" s="193">
        <v>1</v>
      </c>
      <c r="H147" s="172"/>
    </row>
    <row r="148" spans="1:10" s="186" customFormat="1" ht="23.25" x14ac:dyDescent="0.25">
      <c r="A148" s="245"/>
      <c r="B148" s="249"/>
      <c r="C148" s="266"/>
      <c r="D148" s="172">
        <f t="shared" si="14"/>
        <v>25</v>
      </c>
      <c r="E148" s="180" t="s">
        <v>418</v>
      </c>
      <c r="F148" s="193">
        <f t="shared" si="13"/>
        <v>1</v>
      </c>
      <c r="G148" s="193">
        <v>1</v>
      </c>
      <c r="H148" s="172"/>
    </row>
    <row r="149" spans="1:10" s="186" customFormat="1" ht="23.25" x14ac:dyDescent="0.25">
      <c r="A149" s="245"/>
      <c r="B149" s="252">
        <v>10</v>
      </c>
      <c r="C149" s="247" t="s">
        <v>574</v>
      </c>
      <c r="D149" s="172">
        <f t="shared" si="14"/>
        <v>26</v>
      </c>
      <c r="E149" s="180" t="s">
        <v>419</v>
      </c>
      <c r="F149" s="193">
        <f t="shared" si="13"/>
        <v>1</v>
      </c>
      <c r="G149" s="193">
        <v>1</v>
      </c>
      <c r="H149" s="172"/>
    </row>
    <row r="150" spans="1:10" s="186" customFormat="1" ht="23.25" x14ac:dyDescent="0.25">
      <c r="A150" s="245"/>
      <c r="B150" s="252"/>
      <c r="C150" s="247"/>
      <c r="D150" s="172">
        <f t="shared" si="14"/>
        <v>27</v>
      </c>
      <c r="E150" s="180" t="s">
        <v>420</v>
      </c>
      <c r="F150" s="193">
        <f t="shared" si="13"/>
        <v>1</v>
      </c>
      <c r="G150" s="193">
        <v>1</v>
      </c>
      <c r="H150" s="172"/>
    </row>
    <row r="151" spans="1:10" s="186" customFormat="1" ht="23.25" x14ac:dyDescent="0.25">
      <c r="A151" s="245"/>
      <c r="B151" s="252"/>
      <c r="C151" s="247"/>
      <c r="D151" s="172">
        <f t="shared" si="14"/>
        <v>28</v>
      </c>
      <c r="E151" s="180" t="s">
        <v>421</v>
      </c>
      <c r="F151" s="193">
        <f t="shared" si="13"/>
        <v>1</v>
      </c>
      <c r="G151" s="193">
        <v>1</v>
      </c>
      <c r="H151" s="172"/>
    </row>
    <row r="152" spans="1:10" s="186" customFormat="1" ht="23.25" x14ac:dyDescent="0.25">
      <c r="A152" s="245"/>
      <c r="B152" s="252"/>
      <c r="C152" s="247"/>
      <c r="D152" s="172">
        <f t="shared" si="14"/>
        <v>29</v>
      </c>
      <c r="E152" s="180" t="s">
        <v>422</v>
      </c>
      <c r="F152" s="193">
        <f t="shared" si="13"/>
        <v>1</v>
      </c>
      <c r="G152" s="193">
        <v>1</v>
      </c>
      <c r="H152" s="172"/>
    </row>
    <row r="153" spans="1:10" s="186" customFormat="1" ht="23.25" x14ac:dyDescent="0.25">
      <c r="A153" s="245"/>
      <c r="B153" s="252"/>
      <c r="C153" s="247"/>
      <c r="D153" s="172">
        <f t="shared" si="14"/>
        <v>30</v>
      </c>
      <c r="E153" s="180" t="s">
        <v>423</v>
      </c>
      <c r="F153" s="193">
        <f t="shared" si="13"/>
        <v>1</v>
      </c>
      <c r="G153" s="193">
        <v>1</v>
      </c>
      <c r="H153" s="172"/>
    </row>
    <row r="154" spans="1:10" s="186" customFormat="1" ht="23.25" x14ac:dyDescent="0.25">
      <c r="A154" s="245"/>
      <c r="B154" s="252">
        <v>11</v>
      </c>
      <c r="C154" s="247" t="s">
        <v>563</v>
      </c>
      <c r="D154" s="172">
        <f t="shared" si="14"/>
        <v>31</v>
      </c>
      <c r="E154" s="180" t="s">
        <v>424</v>
      </c>
      <c r="F154" s="193">
        <f t="shared" si="13"/>
        <v>1</v>
      </c>
      <c r="G154" s="193">
        <v>1</v>
      </c>
      <c r="H154" s="172"/>
    </row>
    <row r="155" spans="1:10" s="186" customFormat="1" ht="23.25" x14ac:dyDescent="0.25">
      <c r="A155" s="245"/>
      <c r="B155" s="252"/>
      <c r="C155" s="247"/>
      <c r="D155" s="172">
        <f t="shared" si="14"/>
        <v>32</v>
      </c>
      <c r="E155" s="180" t="s">
        <v>425</v>
      </c>
      <c r="F155" s="193">
        <f t="shared" si="13"/>
        <v>1</v>
      </c>
      <c r="G155" s="193">
        <v>1</v>
      </c>
      <c r="H155" s="172"/>
      <c r="J155" s="186">
        <f>13*0.06</f>
        <v>0.78</v>
      </c>
    </row>
    <row r="156" spans="1:10" s="186" customFormat="1" ht="23.25" x14ac:dyDescent="0.25">
      <c r="A156" s="245"/>
      <c r="B156" s="252"/>
      <c r="C156" s="247"/>
      <c r="D156" s="172">
        <f t="shared" si="14"/>
        <v>33</v>
      </c>
      <c r="E156" s="180" t="s">
        <v>426</v>
      </c>
      <c r="F156" s="193">
        <f t="shared" si="13"/>
        <v>1</v>
      </c>
      <c r="G156" s="193">
        <v>1</v>
      </c>
      <c r="H156" s="172"/>
    </row>
    <row r="157" spans="1:10" s="186" customFormat="1" ht="23.25" x14ac:dyDescent="0.25">
      <c r="A157" s="245"/>
      <c r="B157" s="194">
        <v>12</v>
      </c>
      <c r="C157" s="180" t="s">
        <v>558</v>
      </c>
      <c r="D157" s="172">
        <f t="shared" si="14"/>
        <v>34</v>
      </c>
      <c r="E157" s="180" t="s">
        <v>427</v>
      </c>
      <c r="F157" s="193">
        <f t="shared" si="13"/>
        <v>1</v>
      </c>
      <c r="G157" s="193">
        <v>1</v>
      </c>
      <c r="H157" s="172"/>
    </row>
    <row r="158" spans="1:10" s="186" customFormat="1" ht="23.25" x14ac:dyDescent="0.25">
      <c r="A158" s="245"/>
      <c r="B158" s="194">
        <v>13</v>
      </c>
      <c r="C158" s="180" t="s">
        <v>69</v>
      </c>
      <c r="D158" s="172">
        <f t="shared" si="14"/>
        <v>35</v>
      </c>
      <c r="E158" s="180" t="s">
        <v>428</v>
      </c>
      <c r="F158" s="193">
        <f t="shared" si="13"/>
        <v>1</v>
      </c>
      <c r="G158" s="193">
        <v>1</v>
      </c>
      <c r="H158" s="172"/>
    </row>
    <row r="159" spans="1:10" s="186" customFormat="1" ht="23.25" x14ac:dyDescent="0.25">
      <c r="A159" s="245"/>
      <c r="B159" s="252">
        <v>14</v>
      </c>
      <c r="C159" s="247" t="s">
        <v>575</v>
      </c>
      <c r="D159" s="172">
        <f t="shared" si="14"/>
        <v>36</v>
      </c>
      <c r="E159" s="180" t="s">
        <v>577</v>
      </c>
      <c r="F159" s="193">
        <f t="shared" si="13"/>
        <v>1</v>
      </c>
      <c r="G159" s="193">
        <v>1</v>
      </c>
      <c r="H159" s="172"/>
    </row>
    <row r="160" spans="1:10" s="186" customFormat="1" ht="23.25" x14ac:dyDescent="0.25">
      <c r="A160" s="245"/>
      <c r="B160" s="252"/>
      <c r="C160" s="247"/>
      <c r="D160" s="172">
        <f t="shared" si="14"/>
        <v>37</v>
      </c>
      <c r="E160" s="180" t="s">
        <v>430</v>
      </c>
      <c r="F160" s="193">
        <f t="shared" si="13"/>
        <v>1</v>
      </c>
      <c r="G160" s="193">
        <v>1</v>
      </c>
      <c r="H160" s="172"/>
    </row>
    <row r="161" spans="1:8" s="186" customFormat="1" ht="23.25" x14ac:dyDescent="0.25">
      <c r="A161" s="245"/>
      <c r="B161" s="252">
        <v>15</v>
      </c>
      <c r="C161" s="247" t="s">
        <v>387</v>
      </c>
      <c r="D161" s="172">
        <f t="shared" si="14"/>
        <v>38</v>
      </c>
      <c r="E161" s="180" t="s">
        <v>431</v>
      </c>
      <c r="F161" s="193">
        <v>1</v>
      </c>
      <c r="G161" s="193">
        <v>1</v>
      </c>
      <c r="H161" s="172"/>
    </row>
    <row r="162" spans="1:8" s="186" customFormat="1" ht="23.25" x14ac:dyDescent="0.25">
      <c r="A162" s="245"/>
      <c r="B162" s="252"/>
      <c r="C162" s="247"/>
      <c r="D162" s="172">
        <f t="shared" si="14"/>
        <v>39</v>
      </c>
      <c r="E162" s="180" t="s">
        <v>578</v>
      </c>
      <c r="F162" s="193">
        <v>1</v>
      </c>
      <c r="G162" s="193">
        <v>1</v>
      </c>
      <c r="H162" s="172"/>
    </row>
    <row r="163" spans="1:8" s="186" customFormat="1" ht="23.25" x14ac:dyDescent="0.25">
      <c r="A163" s="245"/>
      <c r="B163" s="252"/>
      <c r="C163" s="247"/>
      <c r="D163" s="172">
        <f t="shared" si="14"/>
        <v>40</v>
      </c>
      <c r="E163" s="180" t="s">
        <v>433</v>
      </c>
      <c r="F163" s="193">
        <v>1</v>
      </c>
      <c r="G163" s="193">
        <v>1</v>
      </c>
      <c r="H163" s="172"/>
    </row>
    <row r="164" spans="1:8" s="186" customFormat="1" ht="23.25" x14ac:dyDescent="0.25">
      <c r="A164" s="245"/>
      <c r="B164" s="194">
        <v>16</v>
      </c>
      <c r="C164" s="180" t="s">
        <v>388</v>
      </c>
      <c r="D164" s="172">
        <f t="shared" si="14"/>
        <v>41</v>
      </c>
      <c r="E164" s="180" t="s">
        <v>434</v>
      </c>
      <c r="F164" s="193">
        <v>1</v>
      </c>
      <c r="G164" s="193">
        <v>1</v>
      </c>
      <c r="H164" s="172"/>
    </row>
    <row r="165" spans="1:8" s="186" customFormat="1" ht="23.25" x14ac:dyDescent="0.25">
      <c r="A165" s="245"/>
      <c r="B165" s="194">
        <v>17</v>
      </c>
      <c r="C165" s="180" t="s">
        <v>389</v>
      </c>
      <c r="D165" s="172">
        <f t="shared" si="14"/>
        <v>42</v>
      </c>
      <c r="E165" s="180" t="s">
        <v>435</v>
      </c>
      <c r="F165" s="193">
        <f t="shared" si="13"/>
        <v>1</v>
      </c>
      <c r="G165" s="193">
        <v>1</v>
      </c>
      <c r="H165" s="172"/>
    </row>
    <row r="166" spans="1:8" s="186" customFormat="1" ht="23.25" x14ac:dyDescent="0.25">
      <c r="A166" s="245"/>
      <c r="B166" s="252">
        <v>18</v>
      </c>
      <c r="C166" s="247" t="s">
        <v>390</v>
      </c>
      <c r="D166" s="172">
        <f t="shared" si="14"/>
        <v>43</v>
      </c>
      <c r="E166" s="180" t="s">
        <v>436</v>
      </c>
      <c r="F166" s="193">
        <v>1</v>
      </c>
      <c r="G166" s="193">
        <v>1</v>
      </c>
      <c r="H166" s="172"/>
    </row>
    <row r="167" spans="1:8" s="186" customFormat="1" ht="23.25" x14ac:dyDescent="0.25">
      <c r="A167" s="245"/>
      <c r="B167" s="252"/>
      <c r="C167" s="247"/>
      <c r="D167" s="172">
        <f t="shared" si="14"/>
        <v>44</v>
      </c>
      <c r="E167" s="180" t="s">
        <v>437</v>
      </c>
      <c r="F167" s="193">
        <v>1</v>
      </c>
      <c r="G167" s="193">
        <v>1</v>
      </c>
      <c r="H167" s="172"/>
    </row>
    <row r="168" spans="1:8" s="186" customFormat="1" ht="23.25" x14ac:dyDescent="0.25">
      <c r="A168" s="245"/>
      <c r="B168" s="249">
        <v>19</v>
      </c>
      <c r="C168" s="248" t="s">
        <v>170</v>
      </c>
      <c r="D168" s="172">
        <f t="shared" si="14"/>
        <v>45</v>
      </c>
      <c r="E168" s="193" t="s">
        <v>438</v>
      </c>
      <c r="F168" s="193">
        <v>1</v>
      </c>
      <c r="G168" s="193">
        <v>1</v>
      </c>
      <c r="H168" s="172"/>
    </row>
    <row r="169" spans="1:8" s="186" customFormat="1" ht="23.25" x14ac:dyDescent="0.25">
      <c r="A169" s="245"/>
      <c r="B169" s="249"/>
      <c r="C169" s="248"/>
      <c r="D169" s="172">
        <f t="shared" si="14"/>
        <v>46</v>
      </c>
      <c r="E169" s="193" t="s">
        <v>439</v>
      </c>
      <c r="F169" s="193">
        <v>1</v>
      </c>
      <c r="G169" s="193">
        <v>1</v>
      </c>
      <c r="H169" s="172"/>
    </row>
    <row r="170" spans="1:8" s="186" customFormat="1" ht="23.25" x14ac:dyDescent="0.25">
      <c r="A170" s="245"/>
      <c r="B170" s="249"/>
      <c r="C170" s="248"/>
      <c r="D170" s="172">
        <f t="shared" si="14"/>
        <v>47</v>
      </c>
      <c r="E170" s="193" t="s">
        <v>440</v>
      </c>
      <c r="F170" s="193">
        <v>1</v>
      </c>
      <c r="G170" s="193">
        <v>1</v>
      </c>
      <c r="H170" s="172"/>
    </row>
    <row r="171" spans="1:8" s="186" customFormat="1" ht="23.25" x14ac:dyDescent="0.25">
      <c r="A171" s="245"/>
      <c r="B171" s="249"/>
      <c r="C171" s="248"/>
      <c r="D171" s="172">
        <f t="shared" si="14"/>
        <v>48</v>
      </c>
      <c r="E171" s="193" t="s">
        <v>441</v>
      </c>
      <c r="F171" s="193">
        <v>1</v>
      </c>
      <c r="G171" s="193">
        <v>1</v>
      </c>
      <c r="H171" s="172"/>
    </row>
    <row r="172" spans="1:8" s="186" customFormat="1" ht="23.25" x14ac:dyDescent="0.25">
      <c r="A172" s="245"/>
      <c r="B172" s="249"/>
      <c r="C172" s="248"/>
      <c r="D172" s="172">
        <f t="shared" si="14"/>
        <v>49</v>
      </c>
      <c r="E172" s="193" t="s">
        <v>442</v>
      </c>
      <c r="F172" s="193">
        <v>1</v>
      </c>
      <c r="G172" s="193">
        <v>1</v>
      </c>
      <c r="H172" s="172"/>
    </row>
    <row r="173" spans="1:8" s="186" customFormat="1" ht="23.25" x14ac:dyDescent="0.25">
      <c r="A173" s="245"/>
      <c r="B173" s="249"/>
      <c r="C173" s="248"/>
      <c r="D173" s="172">
        <f t="shared" si="14"/>
        <v>50</v>
      </c>
      <c r="E173" s="193" t="s">
        <v>579</v>
      </c>
      <c r="F173" s="193">
        <v>1</v>
      </c>
      <c r="G173" s="193">
        <v>1</v>
      </c>
      <c r="H173" s="172"/>
    </row>
    <row r="174" spans="1:8" s="186" customFormat="1" ht="23.25" x14ac:dyDescent="0.25">
      <c r="A174" s="245"/>
      <c r="B174" s="249"/>
      <c r="C174" s="248"/>
      <c r="D174" s="172">
        <f t="shared" si="14"/>
        <v>51</v>
      </c>
      <c r="E174" s="193" t="s">
        <v>444</v>
      </c>
      <c r="F174" s="193">
        <v>1</v>
      </c>
      <c r="G174" s="193">
        <v>1</v>
      </c>
      <c r="H174" s="172"/>
    </row>
    <row r="175" spans="1:8" s="186" customFormat="1" ht="23.25" x14ac:dyDescent="0.25">
      <c r="A175" s="245"/>
      <c r="B175" s="249"/>
      <c r="C175" s="248"/>
      <c r="D175" s="172">
        <f t="shared" si="14"/>
        <v>52</v>
      </c>
      <c r="E175" s="193" t="s">
        <v>580</v>
      </c>
      <c r="F175" s="193">
        <v>1</v>
      </c>
      <c r="G175" s="193">
        <v>1</v>
      </c>
      <c r="H175" s="172"/>
    </row>
    <row r="176" spans="1:8" s="186" customFormat="1" ht="23.25" x14ac:dyDescent="0.25">
      <c r="A176" s="245"/>
      <c r="B176" s="249"/>
      <c r="C176" s="248"/>
      <c r="D176" s="172">
        <f t="shared" si="14"/>
        <v>53</v>
      </c>
      <c r="E176" s="193" t="s">
        <v>446</v>
      </c>
      <c r="F176" s="193">
        <v>1</v>
      </c>
      <c r="G176" s="193">
        <v>1</v>
      </c>
      <c r="H176" s="172"/>
    </row>
    <row r="177" spans="1:8" s="186" customFormat="1" ht="30" customHeight="1" x14ac:dyDescent="0.25">
      <c r="A177" s="245" t="s">
        <v>58</v>
      </c>
      <c r="B177" s="249">
        <v>19</v>
      </c>
      <c r="C177" s="248" t="s">
        <v>170</v>
      </c>
      <c r="D177" s="172">
        <f t="shared" si="14"/>
        <v>54</v>
      </c>
      <c r="E177" s="193" t="s">
        <v>447</v>
      </c>
      <c r="F177" s="193">
        <v>1</v>
      </c>
      <c r="G177" s="193">
        <v>1</v>
      </c>
      <c r="H177" s="172"/>
    </row>
    <row r="178" spans="1:8" s="186" customFormat="1" ht="30" customHeight="1" x14ac:dyDescent="0.25">
      <c r="A178" s="245"/>
      <c r="B178" s="249"/>
      <c r="C178" s="248"/>
      <c r="D178" s="172">
        <f t="shared" si="14"/>
        <v>55</v>
      </c>
      <c r="E178" s="193" t="s">
        <v>581</v>
      </c>
      <c r="F178" s="193">
        <v>1</v>
      </c>
      <c r="G178" s="193">
        <v>1</v>
      </c>
      <c r="H178" s="172"/>
    </row>
    <row r="179" spans="1:8" s="186" customFormat="1" ht="30" customHeight="1" x14ac:dyDescent="0.25">
      <c r="A179" s="245"/>
      <c r="B179" s="249"/>
      <c r="C179" s="248"/>
      <c r="D179" s="172">
        <f t="shared" si="14"/>
        <v>56</v>
      </c>
      <c r="E179" s="193" t="s">
        <v>449</v>
      </c>
      <c r="F179" s="193">
        <v>1</v>
      </c>
      <c r="G179" s="193">
        <v>1</v>
      </c>
      <c r="H179" s="172"/>
    </row>
    <row r="180" spans="1:8" s="186" customFormat="1" ht="30" customHeight="1" x14ac:dyDescent="0.25">
      <c r="A180" s="245"/>
      <c r="B180" s="249"/>
      <c r="C180" s="248"/>
      <c r="D180" s="172">
        <f t="shared" si="14"/>
        <v>57</v>
      </c>
      <c r="E180" s="193" t="s">
        <v>450</v>
      </c>
      <c r="F180" s="193">
        <v>1</v>
      </c>
      <c r="G180" s="193">
        <v>1</v>
      </c>
      <c r="H180" s="172"/>
    </row>
    <row r="181" spans="1:8" s="186" customFormat="1" ht="30" customHeight="1" x14ac:dyDescent="0.25">
      <c r="A181" s="245"/>
      <c r="B181" s="249"/>
      <c r="C181" s="248"/>
      <c r="D181" s="172">
        <f t="shared" si="14"/>
        <v>58</v>
      </c>
      <c r="E181" s="193" t="s">
        <v>451</v>
      </c>
      <c r="F181" s="193">
        <v>1</v>
      </c>
      <c r="G181" s="193">
        <v>1</v>
      </c>
      <c r="H181" s="172"/>
    </row>
    <row r="182" spans="1:8" s="186" customFormat="1" ht="30" customHeight="1" x14ac:dyDescent="0.25">
      <c r="A182" s="245"/>
      <c r="B182" s="249"/>
      <c r="C182" s="248"/>
      <c r="D182" s="172">
        <f t="shared" si="14"/>
        <v>59</v>
      </c>
      <c r="E182" s="193" t="s">
        <v>452</v>
      </c>
      <c r="F182" s="193">
        <v>1</v>
      </c>
      <c r="G182" s="193">
        <v>1</v>
      </c>
      <c r="H182" s="172"/>
    </row>
    <row r="183" spans="1:8" s="186" customFormat="1" ht="30" customHeight="1" x14ac:dyDescent="0.25">
      <c r="A183" s="245"/>
      <c r="B183" s="249"/>
      <c r="C183" s="248"/>
      <c r="D183" s="172">
        <f t="shared" si="14"/>
        <v>60</v>
      </c>
      <c r="E183" s="193" t="s">
        <v>453</v>
      </c>
      <c r="F183" s="193">
        <v>1</v>
      </c>
      <c r="G183" s="193">
        <v>1</v>
      </c>
      <c r="H183" s="172"/>
    </row>
    <row r="184" spans="1:8" s="186" customFormat="1" ht="30" customHeight="1" x14ac:dyDescent="0.25">
      <c r="A184" s="245"/>
      <c r="B184" s="249"/>
      <c r="C184" s="248"/>
      <c r="D184" s="172">
        <f t="shared" si="14"/>
        <v>61</v>
      </c>
      <c r="E184" s="193" t="s">
        <v>582</v>
      </c>
      <c r="F184" s="193">
        <v>1</v>
      </c>
      <c r="G184" s="193">
        <v>1</v>
      </c>
      <c r="H184" s="172"/>
    </row>
    <row r="185" spans="1:8" s="186" customFormat="1" ht="30" customHeight="1" x14ac:dyDescent="0.25">
      <c r="A185" s="245"/>
      <c r="B185" s="249"/>
      <c r="C185" s="248"/>
      <c r="D185" s="172">
        <f t="shared" si="14"/>
        <v>62</v>
      </c>
      <c r="E185" s="193" t="s">
        <v>455</v>
      </c>
      <c r="F185" s="193">
        <v>1</v>
      </c>
      <c r="G185" s="193">
        <v>1</v>
      </c>
      <c r="H185" s="172"/>
    </row>
    <row r="186" spans="1:8" s="186" customFormat="1" ht="30" customHeight="1" x14ac:dyDescent="0.25">
      <c r="A186" s="245"/>
      <c r="B186" s="249"/>
      <c r="C186" s="248"/>
      <c r="D186" s="172">
        <f t="shared" si="14"/>
        <v>63</v>
      </c>
      <c r="E186" s="193" t="s">
        <v>583</v>
      </c>
      <c r="F186" s="193">
        <v>1</v>
      </c>
      <c r="G186" s="193">
        <v>1</v>
      </c>
      <c r="H186" s="172"/>
    </row>
    <row r="187" spans="1:8" s="186" customFormat="1" ht="30" customHeight="1" x14ac:dyDescent="0.25">
      <c r="A187" s="245"/>
      <c r="B187" s="249"/>
      <c r="C187" s="248"/>
      <c r="D187" s="172">
        <f t="shared" si="14"/>
        <v>64</v>
      </c>
      <c r="E187" s="193" t="s">
        <v>457</v>
      </c>
      <c r="F187" s="193">
        <v>1</v>
      </c>
      <c r="G187" s="193">
        <v>1</v>
      </c>
      <c r="H187" s="172"/>
    </row>
    <row r="188" spans="1:8" s="186" customFormat="1" ht="30" customHeight="1" x14ac:dyDescent="0.25">
      <c r="A188" s="245"/>
      <c r="B188" s="249"/>
      <c r="C188" s="248"/>
      <c r="D188" s="172">
        <f t="shared" si="14"/>
        <v>65</v>
      </c>
      <c r="E188" s="193" t="s">
        <v>584</v>
      </c>
      <c r="F188" s="193">
        <v>1</v>
      </c>
      <c r="G188" s="193">
        <v>1</v>
      </c>
      <c r="H188" s="172"/>
    </row>
    <row r="189" spans="1:8" s="186" customFormat="1" ht="30" customHeight="1" x14ac:dyDescent="0.25">
      <c r="A189" s="245"/>
      <c r="B189" s="249"/>
      <c r="C189" s="248"/>
      <c r="D189" s="172">
        <f t="shared" si="14"/>
        <v>66</v>
      </c>
      <c r="E189" s="193" t="s">
        <v>585</v>
      </c>
      <c r="F189" s="193">
        <v>1</v>
      </c>
      <c r="G189" s="193">
        <v>1</v>
      </c>
      <c r="H189" s="172"/>
    </row>
    <row r="190" spans="1:8" s="186" customFormat="1" ht="30" customHeight="1" x14ac:dyDescent="0.25">
      <c r="A190" s="245"/>
      <c r="B190" s="249"/>
      <c r="C190" s="248"/>
      <c r="D190" s="172">
        <f t="shared" ref="D190:D225" si="15">1+D189</f>
        <v>67</v>
      </c>
      <c r="E190" s="193" t="s">
        <v>586</v>
      </c>
      <c r="F190" s="193">
        <v>1</v>
      </c>
      <c r="G190" s="193">
        <v>1</v>
      </c>
      <c r="H190" s="172"/>
    </row>
    <row r="191" spans="1:8" s="186" customFormat="1" ht="30" customHeight="1" x14ac:dyDescent="0.25">
      <c r="A191" s="245"/>
      <c r="B191" s="249"/>
      <c r="C191" s="248"/>
      <c r="D191" s="172">
        <f t="shared" si="15"/>
        <v>68</v>
      </c>
      <c r="E191" s="195" t="s">
        <v>461</v>
      </c>
      <c r="F191" s="193">
        <v>1</v>
      </c>
      <c r="G191" s="193">
        <v>1</v>
      </c>
      <c r="H191" s="172"/>
    </row>
    <row r="192" spans="1:8" s="186" customFormat="1" ht="30" customHeight="1" x14ac:dyDescent="0.25">
      <c r="A192" s="245"/>
      <c r="B192" s="249"/>
      <c r="C192" s="248"/>
      <c r="D192" s="172">
        <f t="shared" si="15"/>
        <v>69</v>
      </c>
      <c r="E192" s="193" t="s">
        <v>587</v>
      </c>
      <c r="F192" s="193">
        <v>1</v>
      </c>
      <c r="G192" s="193">
        <v>1</v>
      </c>
      <c r="H192" s="172"/>
    </row>
    <row r="193" spans="1:8" s="186" customFormat="1" ht="30" customHeight="1" x14ac:dyDescent="0.25">
      <c r="A193" s="245"/>
      <c r="B193" s="249">
        <v>20</v>
      </c>
      <c r="C193" s="248" t="s">
        <v>171</v>
      </c>
      <c r="D193" s="172">
        <f t="shared" si="15"/>
        <v>70</v>
      </c>
      <c r="E193" s="193" t="s">
        <v>463</v>
      </c>
      <c r="F193" s="193">
        <v>1</v>
      </c>
      <c r="G193" s="193">
        <v>1</v>
      </c>
      <c r="H193" s="172"/>
    </row>
    <row r="194" spans="1:8" s="186" customFormat="1" ht="30" customHeight="1" x14ac:dyDescent="0.25">
      <c r="A194" s="245"/>
      <c r="B194" s="249"/>
      <c r="C194" s="248"/>
      <c r="D194" s="172">
        <f t="shared" si="15"/>
        <v>71</v>
      </c>
      <c r="E194" s="193" t="s">
        <v>464</v>
      </c>
      <c r="F194" s="193">
        <v>1</v>
      </c>
      <c r="G194" s="193">
        <v>1</v>
      </c>
      <c r="H194" s="172"/>
    </row>
    <row r="195" spans="1:8" s="186" customFormat="1" ht="30" customHeight="1" x14ac:dyDescent="0.25">
      <c r="A195" s="245"/>
      <c r="B195" s="249"/>
      <c r="C195" s="248"/>
      <c r="D195" s="172">
        <f t="shared" si="15"/>
        <v>72</v>
      </c>
      <c r="E195" s="193" t="s">
        <v>588</v>
      </c>
      <c r="F195" s="193">
        <v>1</v>
      </c>
      <c r="G195" s="193">
        <v>1</v>
      </c>
      <c r="H195" s="172"/>
    </row>
    <row r="196" spans="1:8" s="186" customFormat="1" ht="30" customHeight="1" x14ac:dyDescent="0.25">
      <c r="A196" s="245"/>
      <c r="B196" s="249"/>
      <c r="C196" s="248"/>
      <c r="D196" s="172">
        <f t="shared" si="15"/>
        <v>73</v>
      </c>
      <c r="E196" s="193" t="s">
        <v>466</v>
      </c>
      <c r="F196" s="193">
        <v>1</v>
      </c>
      <c r="G196" s="193">
        <v>1</v>
      </c>
      <c r="H196" s="172"/>
    </row>
    <row r="197" spans="1:8" s="186" customFormat="1" ht="30" customHeight="1" x14ac:dyDescent="0.25">
      <c r="A197" s="245"/>
      <c r="B197" s="249"/>
      <c r="C197" s="248"/>
      <c r="D197" s="172">
        <f t="shared" si="15"/>
        <v>74</v>
      </c>
      <c r="E197" s="193" t="s">
        <v>467</v>
      </c>
      <c r="F197" s="193">
        <v>1</v>
      </c>
      <c r="G197" s="193">
        <v>1</v>
      </c>
      <c r="H197" s="172"/>
    </row>
    <row r="198" spans="1:8" s="186" customFormat="1" ht="30" customHeight="1" x14ac:dyDescent="0.25">
      <c r="A198" s="245"/>
      <c r="B198" s="249"/>
      <c r="C198" s="248"/>
      <c r="D198" s="172">
        <f t="shared" si="15"/>
        <v>75</v>
      </c>
      <c r="E198" s="193" t="s">
        <v>589</v>
      </c>
      <c r="F198" s="193">
        <v>1</v>
      </c>
      <c r="G198" s="193">
        <v>1</v>
      </c>
      <c r="H198" s="172"/>
    </row>
    <row r="199" spans="1:8" s="186" customFormat="1" ht="30" customHeight="1" x14ac:dyDescent="0.25">
      <c r="A199" s="245"/>
      <c r="B199" s="249"/>
      <c r="C199" s="248"/>
      <c r="D199" s="172">
        <f t="shared" si="15"/>
        <v>76</v>
      </c>
      <c r="E199" s="193" t="s">
        <v>590</v>
      </c>
      <c r="F199" s="193">
        <v>1</v>
      </c>
      <c r="G199" s="193">
        <v>1</v>
      </c>
      <c r="H199" s="172"/>
    </row>
    <row r="200" spans="1:8" s="186" customFormat="1" ht="30" customHeight="1" x14ac:dyDescent="0.25">
      <c r="A200" s="245"/>
      <c r="B200" s="249"/>
      <c r="C200" s="248"/>
      <c r="D200" s="172">
        <f t="shared" si="15"/>
        <v>77</v>
      </c>
      <c r="E200" s="193" t="s">
        <v>470</v>
      </c>
      <c r="F200" s="193">
        <v>1</v>
      </c>
      <c r="G200" s="193">
        <v>1</v>
      </c>
      <c r="H200" s="172"/>
    </row>
    <row r="201" spans="1:8" s="186" customFormat="1" ht="23.25" customHeight="1" x14ac:dyDescent="0.25">
      <c r="A201" s="245" t="s">
        <v>58</v>
      </c>
      <c r="B201" s="249">
        <v>20</v>
      </c>
      <c r="C201" s="248" t="s">
        <v>171</v>
      </c>
      <c r="D201" s="172">
        <f t="shared" si="15"/>
        <v>78</v>
      </c>
      <c r="E201" s="193" t="s">
        <v>471</v>
      </c>
      <c r="F201" s="193">
        <v>1</v>
      </c>
      <c r="G201" s="193">
        <v>1</v>
      </c>
      <c r="H201" s="172"/>
    </row>
    <row r="202" spans="1:8" s="186" customFormat="1" ht="23.25" customHeight="1" x14ac:dyDescent="0.25">
      <c r="A202" s="245"/>
      <c r="B202" s="249"/>
      <c r="C202" s="248"/>
      <c r="D202" s="172">
        <f t="shared" si="15"/>
        <v>79</v>
      </c>
      <c r="E202" s="193" t="s">
        <v>472</v>
      </c>
      <c r="F202" s="193">
        <v>1</v>
      </c>
      <c r="G202" s="193">
        <v>1</v>
      </c>
      <c r="H202" s="172"/>
    </row>
    <row r="203" spans="1:8" s="186" customFormat="1" ht="23.25" customHeight="1" x14ac:dyDescent="0.25">
      <c r="A203" s="245"/>
      <c r="B203" s="249"/>
      <c r="C203" s="248"/>
      <c r="D203" s="172">
        <f t="shared" si="15"/>
        <v>80</v>
      </c>
      <c r="E203" s="193" t="s">
        <v>591</v>
      </c>
      <c r="F203" s="193">
        <v>1</v>
      </c>
      <c r="G203" s="193">
        <v>1</v>
      </c>
      <c r="H203" s="172"/>
    </row>
    <row r="204" spans="1:8" s="186" customFormat="1" ht="23.25" customHeight="1" x14ac:dyDescent="0.25">
      <c r="A204" s="245"/>
      <c r="B204" s="249">
        <v>21</v>
      </c>
      <c r="C204" s="248" t="s">
        <v>391</v>
      </c>
      <c r="D204" s="172">
        <f t="shared" si="15"/>
        <v>81</v>
      </c>
      <c r="E204" s="193" t="s">
        <v>592</v>
      </c>
      <c r="F204" s="193">
        <v>1</v>
      </c>
      <c r="G204" s="193">
        <v>1</v>
      </c>
      <c r="H204" s="172"/>
    </row>
    <row r="205" spans="1:8" s="186" customFormat="1" ht="23.25" customHeight="1" x14ac:dyDescent="0.25">
      <c r="A205" s="245"/>
      <c r="B205" s="249"/>
      <c r="C205" s="248"/>
      <c r="D205" s="172">
        <f t="shared" si="15"/>
        <v>82</v>
      </c>
      <c r="E205" s="193" t="s">
        <v>593</v>
      </c>
      <c r="F205" s="193">
        <v>1</v>
      </c>
      <c r="G205" s="193">
        <v>1</v>
      </c>
      <c r="H205" s="172"/>
    </row>
    <row r="206" spans="1:8" s="186" customFormat="1" ht="23.25" customHeight="1" x14ac:dyDescent="0.25">
      <c r="A206" s="245"/>
      <c r="B206" s="249"/>
      <c r="C206" s="248"/>
      <c r="D206" s="172">
        <f t="shared" si="15"/>
        <v>83</v>
      </c>
      <c r="E206" s="193" t="s">
        <v>594</v>
      </c>
      <c r="F206" s="193">
        <v>1</v>
      </c>
      <c r="G206" s="193">
        <v>1</v>
      </c>
      <c r="H206" s="172"/>
    </row>
    <row r="207" spans="1:8" s="186" customFormat="1" ht="23.25" customHeight="1" x14ac:dyDescent="0.25">
      <c r="A207" s="245"/>
      <c r="B207" s="249"/>
      <c r="C207" s="248"/>
      <c r="D207" s="172">
        <f t="shared" si="15"/>
        <v>84</v>
      </c>
      <c r="E207" s="193" t="s">
        <v>477</v>
      </c>
      <c r="F207" s="193">
        <v>1</v>
      </c>
      <c r="G207" s="193">
        <v>1</v>
      </c>
      <c r="H207" s="172"/>
    </row>
    <row r="208" spans="1:8" s="186" customFormat="1" ht="23.25" customHeight="1" x14ac:dyDescent="0.25">
      <c r="A208" s="245"/>
      <c r="B208" s="252">
        <v>22</v>
      </c>
      <c r="C208" s="248" t="s">
        <v>392</v>
      </c>
      <c r="D208" s="172">
        <f t="shared" si="15"/>
        <v>85</v>
      </c>
      <c r="E208" s="193" t="s">
        <v>478</v>
      </c>
      <c r="F208" s="193">
        <v>1</v>
      </c>
      <c r="G208" s="193">
        <v>1</v>
      </c>
      <c r="H208" s="172"/>
    </row>
    <row r="209" spans="1:8" s="186" customFormat="1" ht="23.25" customHeight="1" x14ac:dyDescent="0.25">
      <c r="A209" s="245"/>
      <c r="B209" s="252"/>
      <c r="C209" s="248"/>
      <c r="D209" s="172">
        <f t="shared" si="15"/>
        <v>86</v>
      </c>
      <c r="E209" s="193" t="s">
        <v>479</v>
      </c>
      <c r="F209" s="193">
        <v>1</v>
      </c>
      <c r="G209" s="193">
        <v>1</v>
      </c>
      <c r="H209" s="172"/>
    </row>
    <row r="210" spans="1:8" s="186" customFormat="1" ht="23.25" customHeight="1" x14ac:dyDescent="0.25">
      <c r="A210" s="245"/>
      <c r="B210" s="252"/>
      <c r="C210" s="248"/>
      <c r="D210" s="172">
        <f t="shared" si="15"/>
        <v>87</v>
      </c>
      <c r="E210" s="193" t="s">
        <v>480</v>
      </c>
      <c r="F210" s="193">
        <v>1</v>
      </c>
      <c r="G210" s="193">
        <v>1</v>
      </c>
      <c r="H210" s="172"/>
    </row>
    <row r="211" spans="1:8" s="186" customFormat="1" ht="23.25" customHeight="1" x14ac:dyDescent="0.25">
      <c r="A211" s="245"/>
      <c r="B211" s="252"/>
      <c r="C211" s="248"/>
      <c r="D211" s="172">
        <f t="shared" si="15"/>
        <v>88</v>
      </c>
      <c r="E211" s="193" t="s">
        <v>595</v>
      </c>
      <c r="F211" s="193">
        <v>1</v>
      </c>
      <c r="G211" s="193">
        <v>1</v>
      </c>
      <c r="H211" s="172"/>
    </row>
    <row r="212" spans="1:8" s="186" customFormat="1" ht="23.25" customHeight="1" x14ac:dyDescent="0.25">
      <c r="A212" s="245"/>
      <c r="B212" s="252"/>
      <c r="C212" s="248"/>
      <c r="D212" s="172">
        <f t="shared" si="15"/>
        <v>89</v>
      </c>
      <c r="E212" s="195" t="s">
        <v>482</v>
      </c>
      <c r="F212" s="193">
        <v>1</v>
      </c>
      <c r="G212" s="193">
        <v>1</v>
      </c>
      <c r="H212" s="172"/>
    </row>
    <row r="213" spans="1:8" s="186" customFormat="1" ht="23.25" customHeight="1" x14ac:dyDescent="0.25">
      <c r="A213" s="245"/>
      <c r="B213" s="252">
        <v>23</v>
      </c>
      <c r="C213" s="248" t="s">
        <v>172</v>
      </c>
      <c r="D213" s="172">
        <f t="shared" si="15"/>
        <v>90</v>
      </c>
      <c r="E213" s="193" t="s">
        <v>483</v>
      </c>
      <c r="F213" s="193">
        <v>1</v>
      </c>
      <c r="G213" s="193">
        <v>1</v>
      </c>
      <c r="H213" s="172"/>
    </row>
    <row r="214" spans="1:8" s="186" customFormat="1" ht="23.25" customHeight="1" x14ac:dyDescent="0.25">
      <c r="A214" s="245"/>
      <c r="B214" s="252"/>
      <c r="C214" s="248"/>
      <c r="D214" s="172">
        <f t="shared" si="15"/>
        <v>91</v>
      </c>
      <c r="E214" s="193" t="s">
        <v>484</v>
      </c>
      <c r="F214" s="193">
        <v>1</v>
      </c>
      <c r="G214" s="193">
        <v>1</v>
      </c>
      <c r="H214" s="172"/>
    </row>
    <row r="215" spans="1:8" s="186" customFormat="1" ht="23.25" customHeight="1" x14ac:dyDescent="0.25">
      <c r="A215" s="245"/>
      <c r="B215" s="252"/>
      <c r="C215" s="248"/>
      <c r="D215" s="172">
        <f t="shared" si="15"/>
        <v>92</v>
      </c>
      <c r="E215" s="193" t="s">
        <v>596</v>
      </c>
      <c r="F215" s="193">
        <v>1</v>
      </c>
      <c r="G215" s="193">
        <v>1</v>
      </c>
      <c r="H215" s="172"/>
    </row>
    <row r="216" spans="1:8" s="186" customFormat="1" ht="23.25" customHeight="1" x14ac:dyDescent="0.25">
      <c r="A216" s="245"/>
      <c r="B216" s="252"/>
      <c r="C216" s="248"/>
      <c r="D216" s="172">
        <f t="shared" si="15"/>
        <v>93</v>
      </c>
      <c r="E216" s="193" t="s">
        <v>486</v>
      </c>
      <c r="F216" s="193">
        <v>1</v>
      </c>
      <c r="G216" s="193">
        <v>1</v>
      </c>
      <c r="H216" s="172"/>
    </row>
    <row r="217" spans="1:8" s="186" customFormat="1" ht="23.25" customHeight="1" x14ac:dyDescent="0.25">
      <c r="A217" s="245"/>
      <c r="B217" s="252">
        <v>24</v>
      </c>
      <c r="C217" s="248" t="s">
        <v>387</v>
      </c>
      <c r="D217" s="172">
        <f t="shared" si="15"/>
        <v>94</v>
      </c>
      <c r="E217" s="193" t="s">
        <v>597</v>
      </c>
      <c r="F217" s="193">
        <v>1</v>
      </c>
      <c r="G217" s="193">
        <v>1</v>
      </c>
      <c r="H217" s="172"/>
    </row>
    <row r="218" spans="1:8" s="186" customFormat="1" ht="23.25" customHeight="1" x14ac:dyDescent="0.25">
      <c r="A218" s="245"/>
      <c r="B218" s="252"/>
      <c r="C218" s="248"/>
      <c r="D218" s="172">
        <f t="shared" si="15"/>
        <v>95</v>
      </c>
      <c r="E218" s="193" t="s">
        <v>488</v>
      </c>
      <c r="F218" s="193">
        <v>1</v>
      </c>
      <c r="G218" s="193">
        <v>1</v>
      </c>
      <c r="H218" s="172"/>
    </row>
    <row r="219" spans="1:8" s="186" customFormat="1" ht="23.25" customHeight="1" x14ac:dyDescent="0.25">
      <c r="A219" s="245"/>
      <c r="B219" s="252">
        <v>25</v>
      </c>
      <c r="C219" s="248" t="s">
        <v>563</v>
      </c>
      <c r="D219" s="172">
        <f t="shared" si="15"/>
        <v>96</v>
      </c>
      <c r="E219" s="193" t="s">
        <v>489</v>
      </c>
      <c r="F219" s="193">
        <v>1</v>
      </c>
      <c r="G219" s="193">
        <v>1</v>
      </c>
      <c r="H219" s="172"/>
    </row>
    <row r="220" spans="1:8" s="186" customFormat="1" ht="23.25" customHeight="1" x14ac:dyDescent="0.25">
      <c r="A220" s="245"/>
      <c r="B220" s="252"/>
      <c r="C220" s="248"/>
      <c r="D220" s="172">
        <f t="shared" si="15"/>
        <v>97</v>
      </c>
      <c r="E220" s="193" t="s">
        <v>490</v>
      </c>
      <c r="F220" s="193">
        <v>1</v>
      </c>
      <c r="G220" s="193">
        <v>1</v>
      </c>
      <c r="H220" s="172"/>
    </row>
    <row r="221" spans="1:8" s="186" customFormat="1" ht="23.25" customHeight="1" x14ac:dyDescent="0.25">
      <c r="A221" s="245"/>
      <c r="B221" s="252"/>
      <c r="C221" s="248"/>
      <c r="D221" s="172">
        <f t="shared" si="15"/>
        <v>98</v>
      </c>
      <c r="E221" s="193" t="s">
        <v>491</v>
      </c>
      <c r="F221" s="193">
        <v>1</v>
      </c>
      <c r="G221" s="193">
        <v>1</v>
      </c>
      <c r="H221" s="172"/>
    </row>
    <row r="222" spans="1:8" s="186" customFormat="1" ht="23.25" customHeight="1" x14ac:dyDescent="0.25">
      <c r="A222" s="245"/>
      <c r="B222" s="252"/>
      <c r="C222" s="248"/>
      <c r="D222" s="172">
        <f t="shared" si="15"/>
        <v>99</v>
      </c>
      <c r="E222" s="193" t="s">
        <v>598</v>
      </c>
      <c r="F222" s="193">
        <v>1</v>
      </c>
      <c r="G222" s="193">
        <v>1</v>
      </c>
      <c r="H222" s="172"/>
    </row>
    <row r="223" spans="1:8" s="186" customFormat="1" ht="23.25" customHeight="1" x14ac:dyDescent="0.25">
      <c r="A223" s="245"/>
      <c r="B223" s="252"/>
      <c r="C223" s="248"/>
      <c r="D223" s="172">
        <f t="shared" si="15"/>
        <v>100</v>
      </c>
      <c r="E223" s="193" t="s">
        <v>493</v>
      </c>
      <c r="F223" s="193">
        <v>1</v>
      </c>
      <c r="G223" s="193">
        <v>1</v>
      </c>
      <c r="H223" s="172"/>
    </row>
    <row r="224" spans="1:8" s="186" customFormat="1" ht="23.25" customHeight="1" x14ac:dyDescent="0.25">
      <c r="A224" s="245"/>
      <c r="B224" s="194">
        <v>26</v>
      </c>
      <c r="C224" s="193" t="s">
        <v>393</v>
      </c>
      <c r="D224" s="172">
        <f t="shared" si="15"/>
        <v>101</v>
      </c>
      <c r="E224" s="193" t="s">
        <v>494</v>
      </c>
      <c r="F224" s="193">
        <v>1</v>
      </c>
      <c r="G224" s="193">
        <v>1</v>
      </c>
      <c r="H224" s="172"/>
    </row>
    <row r="225" spans="1:8" s="186" customFormat="1" ht="23.25" customHeight="1" x14ac:dyDescent="0.25">
      <c r="A225" s="245"/>
      <c r="B225" s="194">
        <v>27</v>
      </c>
      <c r="C225" s="193" t="s">
        <v>576</v>
      </c>
      <c r="D225" s="172">
        <f t="shared" si="15"/>
        <v>102</v>
      </c>
      <c r="E225" s="193" t="s">
        <v>495</v>
      </c>
      <c r="F225" s="193">
        <v>1</v>
      </c>
      <c r="G225" s="193">
        <v>1</v>
      </c>
      <c r="H225" s="172"/>
    </row>
    <row r="226" spans="1:8" s="174" customFormat="1" ht="23.25" customHeight="1" x14ac:dyDescent="0.25">
      <c r="A226" s="176" t="s">
        <v>118</v>
      </c>
      <c r="B226" s="179">
        <v>27</v>
      </c>
      <c r="C226" s="179" t="s">
        <v>119</v>
      </c>
      <c r="D226" s="178">
        <v>102</v>
      </c>
      <c r="E226" s="179" t="s">
        <v>151</v>
      </c>
      <c r="F226" s="178">
        <f>SUM(F124:F225)</f>
        <v>102</v>
      </c>
      <c r="G226" s="178">
        <f>SUM(G124:G225)</f>
        <v>102</v>
      </c>
      <c r="H226" s="178">
        <f t="shared" ref="H226" si="16">SUM(H124:H225)</f>
        <v>0</v>
      </c>
    </row>
    <row r="227" spans="1:8" s="186" customFormat="1" ht="23.25" customHeight="1" x14ac:dyDescent="0.25">
      <c r="A227" s="245" t="s">
        <v>59</v>
      </c>
      <c r="B227" s="247">
        <v>1</v>
      </c>
      <c r="C227" s="247" t="s">
        <v>141</v>
      </c>
      <c r="D227" s="180">
        <v>1</v>
      </c>
      <c r="E227" s="180" t="s">
        <v>324</v>
      </c>
      <c r="F227" s="172">
        <v>1</v>
      </c>
      <c r="G227" s="172">
        <v>1</v>
      </c>
      <c r="H227" s="172"/>
    </row>
    <row r="228" spans="1:8" s="186" customFormat="1" ht="23.25" customHeight="1" x14ac:dyDescent="0.25">
      <c r="A228" s="245"/>
      <c r="B228" s="247"/>
      <c r="C228" s="247"/>
      <c r="D228" s="180">
        <f>1+D227</f>
        <v>2</v>
      </c>
      <c r="E228" s="180" t="s">
        <v>325</v>
      </c>
      <c r="F228" s="172">
        <v>1</v>
      </c>
      <c r="G228" s="172">
        <v>1</v>
      </c>
      <c r="H228" s="172"/>
    </row>
    <row r="229" spans="1:8" s="186" customFormat="1" ht="23.25" customHeight="1" x14ac:dyDescent="0.25">
      <c r="A229" s="245"/>
      <c r="B229" s="247"/>
      <c r="C229" s="247"/>
      <c r="D229" s="180">
        <f t="shared" ref="D229:D241" si="17">1+D228</f>
        <v>3</v>
      </c>
      <c r="E229" s="180" t="s">
        <v>326</v>
      </c>
      <c r="F229" s="172">
        <v>1</v>
      </c>
      <c r="G229" s="172">
        <v>1</v>
      </c>
      <c r="H229" s="172"/>
    </row>
    <row r="230" spans="1:8" s="186" customFormat="1" ht="23.25" customHeight="1" x14ac:dyDescent="0.25">
      <c r="A230" s="245"/>
      <c r="B230" s="247"/>
      <c r="C230" s="247"/>
      <c r="D230" s="180">
        <f t="shared" si="17"/>
        <v>4</v>
      </c>
      <c r="E230" s="180" t="s">
        <v>327</v>
      </c>
      <c r="F230" s="172">
        <v>1</v>
      </c>
      <c r="G230" s="172">
        <v>1</v>
      </c>
      <c r="H230" s="172"/>
    </row>
    <row r="231" spans="1:8" s="186" customFormat="1" ht="23.25" customHeight="1" x14ac:dyDescent="0.25">
      <c r="A231" s="245"/>
      <c r="B231" s="247"/>
      <c r="C231" s="247"/>
      <c r="D231" s="180">
        <f t="shared" si="17"/>
        <v>5</v>
      </c>
      <c r="E231" s="180" t="s">
        <v>328</v>
      </c>
      <c r="F231" s="172">
        <v>1</v>
      </c>
      <c r="G231" s="172">
        <v>1</v>
      </c>
      <c r="H231" s="172"/>
    </row>
    <row r="232" spans="1:8" s="186" customFormat="1" ht="39.75" customHeight="1" x14ac:dyDescent="0.25">
      <c r="A232" s="245" t="s">
        <v>59</v>
      </c>
      <c r="B232" s="247">
        <v>2</v>
      </c>
      <c r="C232" s="247" t="s">
        <v>142</v>
      </c>
      <c r="D232" s="180">
        <f t="shared" si="17"/>
        <v>6</v>
      </c>
      <c r="E232" s="180" t="s">
        <v>329</v>
      </c>
      <c r="F232" s="172">
        <v>1</v>
      </c>
      <c r="G232" s="172">
        <v>1</v>
      </c>
      <c r="H232" s="172"/>
    </row>
    <row r="233" spans="1:8" s="186" customFormat="1" ht="39.75" customHeight="1" x14ac:dyDescent="0.25">
      <c r="A233" s="245"/>
      <c r="B233" s="247"/>
      <c r="C233" s="247"/>
      <c r="D233" s="180">
        <f t="shared" si="17"/>
        <v>7</v>
      </c>
      <c r="E233" s="180" t="s">
        <v>330</v>
      </c>
      <c r="F233" s="172">
        <v>1</v>
      </c>
      <c r="G233" s="172">
        <v>1</v>
      </c>
      <c r="H233" s="172"/>
    </row>
    <row r="234" spans="1:8" s="186" customFormat="1" ht="39.75" customHeight="1" x14ac:dyDescent="0.25">
      <c r="A234" s="245"/>
      <c r="B234" s="247">
        <v>3</v>
      </c>
      <c r="C234" s="247" t="s">
        <v>143</v>
      </c>
      <c r="D234" s="180">
        <f t="shared" si="17"/>
        <v>8</v>
      </c>
      <c r="E234" s="180" t="s">
        <v>331</v>
      </c>
      <c r="F234" s="172">
        <v>1</v>
      </c>
      <c r="G234" s="172">
        <v>1</v>
      </c>
      <c r="H234" s="172"/>
    </row>
    <row r="235" spans="1:8" s="186" customFormat="1" ht="39.75" customHeight="1" x14ac:dyDescent="0.25">
      <c r="A235" s="245"/>
      <c r="B235" s="247"/>
      <c r="C235" s="247"/>
      <c r="D235" s="180">
        <f t="shared" si="17"/>
        <v>9</v>
      </c>
      <c r="E235" s="196" t="s">
        <v>332</v>
      </c>
      <c r="F235" s="172">
        <v>1</v>
      </c>
      <c r="G235" s="172">
        <v>1</v>
      </c>
      <c r="H235" s="172"/>
    </row>
    <row r="236" spans="1:8" s="186" customFormat="1" ht="39.75" customHeight="1" x14ac:dyDescent="0.25">
      <c r="A236" s="245"/>
      <c r="B236" s="247"/>
      <c r="C236" s="247"/>
      <c r="D236" s="180">
        <f t="shared" si="17"/>
        <v>10</v>
      </c>
      <c r="E236" s="180" t="s">
        <v>333</v>
      </c>
      <c r="F236" s="172">
        <v>1</v>
      </c>
      <c r="G236" s="172">
        <v>1</v>
      </c>
      <c r="H236" s="172"/>
    </row>
    <row r="237" spans="1:8" s="186" customFormat="1" ht="39.75" customHeight="1" x14ac:dyDescent="0.25">
      <c r="A237" s="245"/>
      <c r="B237" s="247"/>
      <c r="C237" s="247"/>
      <c r="D237" s="180">
        <f t="shared" si="17"/>
        <v>11</v>
      </c>
      <c r="E237" s="180" t="s">
        <v>334</v>
      </c>
      <c r="F237" s="172">
        <v>1</v>
      </c>
      <c r="G237" s="172">
        <v>1</v>
      </c>
      <c r="H237" s="172"/>
    </row>
    <row r="238" spans="1:8" s="186" customFormat="1" ht="39.75" customHeight="1" x14ac:dyDescent="0.25">
      <c r="A238" s="245"/>
      <c r="B238" s="247">
        <v>4</v>
      </c>
      <c r="C238" s="247" t="s">
        <v>339</v>
      </c>
      <c r="D238" s="180">
        <f t="shared" si="17"/>
        <v>12</v>
      </c>
      <c r="E238" s="180" t="s">
        <v>335</v>
      </c>
      <c r="F238" s="172">
        <v>1</v>
      </c>
      <c r="G238" s="172">
        <v>1</v>
      </c>
      <c r="H238" s="172"/>
    </row>
    <row r="239" spans="1:8" s="186" customFormat="1" ht="39.75" customHeight="1" x14ac:dyDescent="0.25">
      <c r="A239" s="245"/>
      <c r="B239" s="247"/>
      <c r="C239" s="247"/>
      <c r="D239" s="180">
        <f t="shared" si="17"/>
        <v>13</v>
      </c>
      <c r="E239" s="180" t="s">
        <v>336</v>
      </c>
      <c r="F239" s="172">
        <v>1</v>
      </c>
      <c r="G239" s="172">
        <v>1</v>
      </c>
      <c r="H239" s="172"/>
    </row>
    <row r="240" spans="1:8" s="186" customFormat="1" ht="39.75" customHeight="1" x14ac:dyDescent="0.25">
      <c r="A240" s="245"/>
      <c r="B240" s="247"/>
      <c r="C240" s="247"/>
      <c r="D240" s="180">
        <f t="shared" si="17"/>
        <v>14</v>
      </c>
      <c r="E240" s="180" t="s">
        <v>337</v>
      </c>
      <c r="F240" s="172">
        <v>1</v>
      </c>
      <c r="G240" s="172">
        <v>1</v>
      </c>
      <c r="H240" s="172"/>
    </row>
    <row r="241" spans="1:8" s="186" customFormat="1" ht="39.75" customHeight="1" x14ac:dyDescent="0.25">
      <c r="A241" s="245"/>
      <c r="B241" s="247"/>
      <c r="C241" s="247"/>
      <c r="D241" s="180">
        <f t="shared" si="17"/>
        <v>15</v>
      </c>
      <c r="E241" s="180" t="s">
        <v>338</v>
      </c>
      <c r="F241" s="172">
        <v>1</v>
      </c>
      <c r="G241" s="172">
        <v>1</v>
      </c>
      <c r="H241" s="172"/>
    </row>
    <row r="242" spans="1:8" s="174" customFormat="1" ht="39.75" customHeight="1" x14ac:dyDescent="0.25">
      <c r="A242" s="176" t="s">
        <v>118</v>
      </c>
      <c r="B242" s="179">
        <v>4</v>
      </c>
      <c r="C242" s="179" t="s">
        <v>119</v>
      </c>
      <c r="D242" s="178">
        <v>15</v>
      </c>
      <c r="E242" s="179" t="s">
        <v>119</v>
      </c>
      <c r="F242" s="178">
        <f>SUM(F227:F241)</f>
        <v>15</v>
      </c>
      <c r="G242" s="178">
        <f>SUM(G227:G241)</f>
        <v>15</v>
      </c>
      <c r="H242" s="178">
        <f t="shared" ref="H242" si="18">SUM(H227:H241)</f>
        <v>0</v>
      </c>
    </row>
    <row r="243" spans="1:8" s="186" customFormat="1" ht="39.75" customHeight="1" x14ac:dyDescent="0.25">
      <c r="A243" s="245" t="s">
        <v>60</v>
      </c>
      <c r="B243" s="246">
        <v>1</v>
      </c>
      <c r="C243" s="265" t="s">
        <v>166</v>
      </c>
      <c r="D243" s="172">
        <v>1</v>
      </c>
      <c r="E243" s="197" t="s">
        <v>506</v>
      </c>
      <c r="F243" s="172">
        <v>1</v>
      </c>
      <c r="G243" s="172">
        <v>1</v>
      </c>
      <c r="H243" s="172"/>
    </row>
    <row r="244" spans="1:8" s="186" customFormat="1" ht="39.75" customHeight="1" x14ac:dyDescent="0.25">
      <c r="A244" s="245"/>
      <c r="B244" s="246"/>
      <c r="C244" s="265"/>
      <c r="D244" s="172">
        <f>1+D243</f>
        <v>2</v>
      </c>
      <c r="E244" s="197" t="s">
        <v>507</v>
      </c>
      <c r="F244" s="172">
        <v>1</v>
      </c>
      <c r="G244" s="172">
        <v>1</v>
      </c>
      <c r="H244" s="172"/>
    </row>
    <row r="245" spans="1:8" s="186" customFormat="1" ht="39.75" customHeight="1" x14ac:dyDescent="0.25">
      <c r="A245" s="245"/>
      <c r="B245" s="246"/>
      <c r="C245" s="265"/>
      <c r="D245" s="172">
        <f t="shared" ref="D245:D254" si="19">1+D244</f>
        <v>3</v>
      </c>
      <c r="E245" s="197" t="s">
        <v>508</v>
      </c>
      <c r="F245" s="172">
        <v>1</v>
      </c>
      <c r="G245" s="172">
        <v>1</v>
      </c>
      <c r="H245" s="172"/>
    </row>
    <row r="246" spans="1:8" s="186" customFormat="1" ht="39.75" customHeight="1" x14ac:dyDescent="0.25">
      <c r="A246" s="245"/>
      <c r="B246" s="246"/>
      <c r="C246" s="265"/>
      <c r="D246" s="172">
        <f t="shared" si="19"/>
        <v>4</v>
      </c>
      <c r="E246" s="198" t="s">
        <v>509</v>
      </c>
      <c r="F246" s="172">
        <v>1</v>
      </c>
      <c r="G246" s="172">
        <v>1</v>
      </c>
      <c r="H246" s="172"/>
    </row>
    <row r="247" spans="1:8" s="186" customFormat="1" ht="39.75" customHeight="1" x14ac:dyDescent="0.25">
      <c r="A247" s="245"/>
      <c r="B247" s="246"/>
      <c r="C247" s="265"/>
      <c r="D247" s="172">
        <f t="shared" si="19"/>
        <v>5</v>
      </c>
      <c r="E247" s="199" t="s">
        <v>510</v>
      </c>
      <c r="F247" s="172">
        <v>1</v>
      </c>
      <c r="G247" s="172">
        <v>1</v>
      </c>
      <c r="H247" s="172"/>
    </row>
    <row r="248" spans="1:8" s="186" customFormat="1" ht="39.75" customHeight="1" x14ac:dyDescent="0.25">
      <c r="A248" s="245"/>
      <c r="B248" s="246"/>
      <c r="C248" s="265"/>
      <c r="D248" s="172">
        <f t="shared" si="19"/>
        <v>6</v>
      </c>
      <c r="E248" s="199" t="s">
        <v>511</v>
      </c>
      <c r="F248" s="172">
        <v>1</v>
      </c>
      <c r="G248" s="172">
        <v>1</v>
      </c>
      <c r="H248" s="172"/>
    </row>
    <row r="249" spans="1:8" s="186" customFormat="1" ht="39.75" customHeight="1" x14ac:dyDescent="0.25">
      <c r="A249" s="245"/>
      <c r="B249" s="173">
        <v>2</v>
      </c>
      <c r="C249" s="207" t="s">
        <v>173</v>
      </c>
      <c r="D249" s="172">
        <f t="shared" si="19"/>
        <v>7</v>
      </c>
      <c r="E249" s="199" t="s">
        <v>512</v>
      </c>
      <c r="F249" s="172">
        <v>1</v>
      </c>
      <c r="G249" s="172">
        <v>1</v>
      </c>
      <c r="H249" s="172"/>
    </row>
    <row r="250" spans="1:8" s="186" customFormat="1" ht="23.25" x14ac:dyDescent="0.25">
      <c r="A250" s="245" t="s">
        <v>60</v>
      </c>
      <c r="B250" s="246">
        <v>2</v>
      </c>
      <c r="C250" s="250" t="s">
        <v>173</v>
      </c>
      <c r="D250" s="172">
        <f t="shared" si="19"/>
        <v>8</v>
      </c>
      <c r="E250" s="199" t="s">
        <v>513</v>
      </c>
      <c r="F250" s="172">
        <v>1</v>
      </c>
      <c r="G250" s="172">
        <v>1</v>
      </c>
      <c r="H250" s="172"/>
    </row>
    <row r="251" spans="1:8" s="186" customFormat="1" ht="23.25" x14ac:dyDescent="0.25">
      <c r="A251" s="245"/>
      <c r="B251" s="246"/>
      <c r="C251" s="250"/>
      <c r="D251" s="172">
        <f t="shared" si="19"/>
        <v>9</v>
      </c>
      <c r="E251" s="199" t="s">
        <v>514</v>
      </c>
      <c r="F251" s="172">
        <v>1</v>
      </c>
      <c r="G251" s="172">
        <v>1</v>
      </c>
      <c r="H251" s="172"/>
    </row>
    <row r="252" spans="1:8" s="186" customFormat="1" ht="23.25" x14ac:dyDescent="0.25">
      <c r="A252" s="245"/>
      <c r="B252" s="246"/>
      <c r="C252" s="250"/>
      <c r="D252" s="172">
        <f t="shared" si="19"/>
        <v>10</v>
      </c>
      <c r="E252" s="199" t="s">
        <v>515</v>
      </c>
      <c r="F252" s="172">
        <v>1</v>
      </c>
      <c r="G252" s="172">
        <v>1</v>
      </c>
      <c r="H252" s="172"/>
    </row>
    <row r="253" spans="1:8" s="186" customFormat="1" ht="23.25" x14ac:dyDescent="0.25">
      <c r="A253" s="245"/>
      <c r="B253" s="246"/>
      <c r="C253" s="250"/>
      <c r="D253" s="172">
        <f t="shared" si="19"/>
        <v>11</v>
      </c>
      <c r="E253" s="199" t="s">
        <v>516</v>
      </c>
      <c r="F253" s="172">
        <v>1</v>
      </c>
      <c r="G253" s="172">
        <v>1</v>
      </c>
      <c r="H253" s="172"/>
    </row>
    <row r="254" spans="1:8" s="186" customFormat="1" ht="23.25" x14ac:dyDescent="0.25">
      <c r="A254" s="245"/>
      <c r="B254" s="246"/>
      <c r="C254" s="250"/>
      <c r="D254" s="172">
        <f t="shared" si="19"/>
        <v>12</v>
      </c>
      <c r="E254" s="199" t="s">
        <v>517</v>
      </c>
      <c r="F254" s="172">
        <v>1</v>
      </c>
      <c r="G254" s="172">
        <v>1</v>
      </c>
      <c r="H254" s="172"/>
    </row>
    <row r="255" spans="1:8" s="174" customFormat="1" ht="22.5" x14ac:dyDescent="0.25">
      <c r="A255" s="176" t="s">
        <v>118</v>
      </c>
      <c r="B255" s="179">
        <v>2</v>
      </c>
      <c r="C255" s="179" t="s">
        <v>119</v>
      </c>
      <c r="D255" s="178">
        <v>12</v>
      </c>
      <c r="E255" s="179" t="s">
        <v>151</v>
      </c>
      <c r="F255" s="178">
        <f>SUM(F243:F254)</f>
        <v>12</v>
      </c>
      <c r="G255" s="178">
        <f>SUM(G243:G254)</f>
        <v>12</v>
      </c>
      <c r="H255" s="178">
        <f t="shared" ref="H255" si="20">SUM(H243:H254)</f>
        <v>0</v>
      </c>
    </row>
    <row r="256" spans="1:8" s="186" customFormat="1" ht="23.25" x14ac:dyDescent="0.25">
      <c r="A256" s="245" t="s">
        <v>61</v>
      </c>
      <c r="B256" s="246">
        <v>1</v>
      </c>
      <c r="C256" s="247" t="s">
        <v>174</v>
      </c>
      <c r="D256" s="172">
        <v>1</v>
      </c>
      <c r="E256" s="180" t="s">
        <v>189</v>
      </c>
      <c r="F256" s="172">
        <v>1</v>
      </c>
      <c r="G256" s="172">
        <v>1</v>
      </c>
      <c r="H256" s="172"/>
    </row>
    <row r="257" spans="1:8" s="186" customFormat="1" ht="23.25" x14ac:dyDescent="0.25">
      <c r="A257" s="245"/>
      <c r="B257" s="246"/>
      <c r="C257" s="247"/>
      <c r="D257" s="172">
        <f>1+D256</f>
        <v>2</v>
      </c>
      <c r="E257" s="180" t="s">
        <v>190</v>
      </c>
      <c r="F257" s="172">
        <v>1</v>
      </c>
      <c r="G257" s="172">
        <v>1</v>
      </c>
      <c r="H257" s="172"/>
    </row>
    <row r="258" spans="1:8" s="186" customFormat="1" ht="23.25" x14ac:dyDescent="0.25">
      <c r="A258" s="245"/>
      <c r="B258" s="246"/>
      <c r="C258" s="247"/>
      <c r="D258" s="172">
        <f t="shared" ref="D258:D283" si="21">1+D257</f>
        <v>3</v>
      </c>
      <c r="E258" s="180" t="s">
        <v>191</v>
      </c>
      <c r="F258" s="172">
        <v>1</v>
      </c>
      <c r="G258" s="172">
        <v>1</v>
      </c>
      <c r="H258" s="172"/>
    </row>
    <row r="259" spans="1:8" s="186" customFormat="1" ht="23.25" x14ac:dyDescent="0.25">
      <c r="A259" s="245"/>
      <c r="B259" s="246">
        <v>2</v>
      </c>
      <c r="C259" s="247" t="s">
        <v>145</v>
      </c>
      <c r="D259" s="172">
        <f t="shared" si="21"/>
        <v>4</v>
      </c>
      <c r="E259" s="180" t="s">
        <v>308</v>
      </c>
      <c r="F259" s="172">
        <v>1</v>
      </c>
      <c r="G259" s="172">
        <v>1</v>
      </c>
      <c r="H259" s="172"/>
    </row>
    <row r="260" spans="1:8" s="186" customFormat="1" ht="23.25" x14ac:dyDescent="0.25">
      <c r="A260" s="245"/>
      <c r="B260" s="246"/>
      <c r="C260" s="247"/>
      <c r="D260" s="172">
        <f t="shared" si="21"/>
        <v>5</v>
      </c>
      <c r="E260" s="180" t="s">
        <v>192</v>
      </c>
      <c r="F260" s="172">
        <v>1</v>
      </c>
      <c r="G260" s="172">
        <v>1</v>
      </c>
      <c r="H260" s="172"/>
    </row>
    <row r="261" spans="1:8" s="186" customFormat="1" ht="23.25" x14ac:dyDescent="0.25">
      <c r="A261" s="245"/>
      <c r="B261" s="246"/>
      <c r="C261" s="247"/>
      <c r="D261" s="172">
        <f t="shared" si="21"/>
        <v>6</v>
      </c>
      <c r="E261" s="180" t="s">
        <v>193</v>
      </c>
      <c r="F261" s="172">
        <v>1</v>
      </c>
      <c r="G261" s="172">
        <v>1</v>
      </c>
      <c r="H261" s="172"/>
    </row>
    <row r="262" spans="1:8" s="186" customFormat="1" ht="23.25" x14ac:dyDescent="0.25">
      <c r="A262" s="245"/>
      <c r="B262" s="246"/>
      <c r="C262" s="247"/>
      <c r="D262" s="172">
        <f t="shared" si="21"/>
        <v>7</v>
      </c>
      <c r="E262" s="180" t="s">
        <v>309</v>
      </c>
      <c r="F262" s="172">
        <v>1</v>
      </c>
      <c r="G262" s="172">
        <v>1</v>
      </c>
      <c r="H262" s="172"/>
    </row>
    <row r="263" spans="1:8" s="186" customFormat="1" ht="23.25" x14ac:dyDescent="0.25">
      <c r="A263" s="245"/>
      <c r="B263" s="246"/>
      <c r="C263" s="247"/>
      <c r="D263" s="172">
        <f t="shared" si="21"/>
        <v>8</v>
      </c>
      <c r="E263" s="180" t="s">
        <v>194</v>
      </c>
      <c r="F263" s="172">
        <v>1</v>
      </c>
      <c r="G263" s="172">
        <v>1</v>
      </c>
      <c r="H263" s="172"/>
    </row>
    <row r="264" spans="1:8" s="186" customFormat="1" ht="23.25" x14ac:dyDescent="0.25">
      <c r="A264" s="245"/>
      <c r="B264" s="246"/>
      <c r="C264" s="247"/>
      <c r="D264" s="172">
        <f t="shared" si="21"/>
        <v>9</v>
      </c>
      <c r="E264" s="180" t="s">
        <v>195</v>
      </c>
      <c r="F264" s="172">
        <v>1</v>
      </c>
      <c r="G264" s="172">
        <v>1</v>
      </c>
      <c r="H264" s="172"/>
    </row>
    <row r="265" spans="1:8" s="186" customFormat="1" ht="23.25" x14ac:dyDescent="0.25">
      <c r="A265" s="245"/>
      <c r="B265" s="246">
        <v>3</v>
      </c>
      <c r="C265" s="251" t="s">
        <v>146</v>
      </c>
      <c r="D265" s="172">
        <f t="shared" si="21"/>
        <v>10</v>
      </c>
      <c r="E265" s="201" t="s">
        <v>196</v>
      </c>
      <c r="F265" s="172">
        <v>1</v>
      </c>
      <c r="G265" s="172">
        <v>1</v>
      </c>
      <c r="H265" s="172"/>
    </row>
    <row r="266" spans="1:8" s="186" customFormat="1" ht="23.25" x14ac:dyDescent="0.25">
      <c r="A266" s="245"/>
      <c r="B266" s="246"/>
      <c r="C266" s="251"/>
      <c r="D266" s="172">
        <f t="shared" si="21"/>
        <v>11</v>
      </c>
      <c r="E266" s="201" t="s">
        <v>197</v>
      </c>
      <c r="F266" s="172">
        <v>1</v>
      </c>
      <c r="G266" s="172">
        <v>1</v>
      </c>
      <c r="H266" s="172"/>
    </row>
    <row r="267" spans="1:8" s="186" customFormat="1" ht="23.25" x14ac:dyDescent="0.25">
      <c r="A267" s="245"/>
      <c r="B267" s="246"/>
      <c r="C267" s="251"/>
      <c r="D267" s="172">
        <f t="shared" si="21"/>
        <v>12</v>
      </c>
      <c r="E267" s="201" t="s">
        <v>198</v>
      </c>
      <c r="F267" s="172">
        <v>1</v>
      </c>
      <c r="G267" s="172">
        <v>1</v>
      </c>
      <c r="H267" s="172"/>
    </row>
    <row r="268" spans="1:8" s="186" customFormat="1" ht="23.25" x14ac:dyDescent="0.25">
      <c r="A268" s="245"/>
      <c r="B268" s="246"/>
      <c r="C268" s="251"/>
      <c r="D268" s="172">
        <f t="shared" si="21"/>
        <v>13</v>
      </c>
      <c r="E268" s="180" t="s">
        <v>199</v>
      </c>
      <c r="F268" s="172">
        <v>1</v>
      </c>
      <c r="G268" s="172">
        <v>1</v>
      </c>
      <c r="H268" s="172"/>
    </row>
    <row r="269" spans="1:8" s="186" customFormat="1" ht="23.25" x14ac:dyDescent="0.25">
      <c r="A269" s="245"/>
      <c r="B269" s="246"/>
      <c r="C269" s="251"/>
      <c r="D269" s="172">
        <f t="shared" si="21"/>
        <v>14</v>
      </c>
      <c r="E269" s="180" t="s">
        <v>200</v>
      </c>
      <c r="F269" s="172">
        <v>1</v>
      </c>
      <c r="G269" s="172">
        <v>1</v>
      </c>
      <c r="H269" s="172"/>
    </row>
    <row r="270" spans="1:8" s="186" customFormat="1" ht="23.25" x14ac:dyDescent="0.25">
      <c r="A270" s="245"/>
      <c r="B270" s="246"/>
      <c r="C270" s="251"/>
      <c r="D270" s="172">
        <f t="shared" si="21"/>
        <v>15</v>
      </c>
      <c r="E270" s="180" t="s">
        <v>310</v>
      </c>
      <c r="F270" s="172">
        <v>1</v>
      </c>
      <c r="G270" s="172">
        <v>1</v>
      </c>
      <c r="H270" s="172"/>
    </row>
    <row r="271" spans="1:8" s="186" customFormat="1" ht="23.25" x14ac:dyDescent="0.25">
      <c r="A271" s="245"/>
      <c r="B271" s="246">
        <v>4</v>
      </c>
      <c r="C271" s="247" t="s">
        <v>147</v>
      </c>
      <c r="D271" s="172">
        <f t="shared" si="21"/>
        <v>16</v>
      </c>
      <c r="E271" s="180" t="s">
        <v>311</v>
      </c>
      <c r="F271" s="172">
        <v>1</v>
      </c>
      <c r="G271" s="172">
        <v>1</v>
      </c>
      <c r="H271" s="172"/>
    </row>
    <row r="272" spans="1:8" s="186" customFormat="1" ht="23.25" x14ac:dyDescent="0.25">
      <c r="A272" s="245"/>
      <c r="B272" s="246"/>
      <c r="C272" s="247"/>
      <c r="D272" s="172">
        <f t="shared" si="21"/>
        <v>17</v>
      </c>
      <c r="E272" s="180" t="s">
        <v>312</v>
      </c>
      <c r="F272" s="172">
        <v>1</v>
      </c>
      <c r="G272" s="172">
        <v>1</v>
      </c>
      <c r="H272" s="172"/>
    </row>
    <row r="273" spans="1:8" s="186" customFormat="1" ht="23.25" x14ac:dyDescent="0.25">
      <c r="A273" s="245"/>
      <c r="B273" s="246"/>
      <c r="C273" s="247"/>
      <c r="D273" s="172">
        <f t="shared" si="21"/>
        <v>18</v>
      </c>
      <c r="E273" s="180" t="s">
        <v>201</v>
      </c>
      <c r="F273" s="172">
        <v>1</v>
      </c>
      <c r="G273" s="172">
        <v>1</v>
      </c>
      <c r="H273" s="172"/>
    </row>
    <row r="274" spans="1:8" s="186" customFormat="1" ht="23.25" x14ac:dyDescent="0.25">
      <c r="A274" s="245"/>
      <c r="B274" s="246"/>
      <c r="C274" s="247"/>
      <c r="D274" s="172">
        <f t="shared" si="21"/>
        <v>19</v>
      </c>
      <c r="E274" s="180" t="s">
        <v>202</v>
      </c>
      <c r="F274" s="172">
        <v>1</v>
      </c>
      <c r="G274" s="172">
        <v>1</v>
      </c>
      <c r="H274" s="172"/>
    </row>
    <row r="275" spans="1:8" s="186" customFormat="1" ht="23.25" x14ac:dyDescent="0.25">
      <c r="A275" s="245"/>
      <c r="B275" s="246"/>
      <c r="C275" s="247"/>
      <c r="D275" s="172">
        <f t="shared" si="21"/>
        <v>20</v>
      </c>
      <c r="E275" s="180" t="s">
        <v>313</v>
      </c>
      <c r="F275" s="172">
        <v>1</v>
      </c>
      <c r="G275" s="172">
        <v>1</v>
      </c>
      <c r="H275" s="172"/>
    </row>
    <row r="276" spans="1:8" s="186" customFormat="1" ht="23.25" x14ac:dyDescent="0.25">
      <c r="A276" s="245"/>
      <c r="B276" s="246">
        <v>5</v>
      </c>
      <c r="C276" s="247" t="s">
        <v>175</v>
      </c>
      <c r="D276" s="172">
        <f t="shared" si="21"/>
        <v>21</v>
      </c>
      <c r="E276" s="180" t="s">
        <v>203</v>
      </c>
      <c r="F276" s="172">
        <v>1</v>
      </c>
      <c r="G276" s="172">
        <v>1</v>
      </c>
      <c r="H276" s="172"/>
    </row>
    <row r="277" spans="1:8" s="186" customFormat="1" ht="23.25" x14ac:dyDescent="0.25">
      <c r="A277" s="245"/>
      <c r="B277" s="246"/>
      <c r="C277" s="247"/>
      <c r="D277" s="172">
        <f t="shared" si="21"/>
        <v>22</v>
      </c>
      <c r="E277" s="180" t="s">
        <v>314</v>
      </c>
      <c r="F277" s="172">
        <v>1</v>
      </c>
      <c r="G277" s="172">
        <v>1</v>
      </c>
      <c r="H277" s="172"/>
    </row>
    <row r="278" spans="1:8" s="186" customFormat="1" ht="23.25" x14ac:dyDescent="0.25">
      <c r="A278" s="245"/>
      <c r="B278" s="246"/>
      <c r="C278" s="247"/>
      <c r="D278" s="172">
        <f t="shared" si="21"/>
        <v>23</v>
      </c>
      <c r="E278" s="180" t="s">
        <v>204</v>
      </c>
      <c r="F278" s="172">
        <v>1</v>
      </c>
      <c r="G278" s="172">
        <v>1</v>
      </c>
      <c r="H278" s="172"/>
    </row>
    <row r="279" spans="1:8" s="186" customFormat="1" ht="23.25" x14ac:dyDescent="0.25">
      <c r="A279" s="245"/>
      <c r="B279" s="246"/>
      <c r="C279" s="247"/>
      <c r="D279" s="172">
        <f t="shared" si="21"/>
        <v>24</v>
      </c>
      <c r="E279" s="180" t="s">
        <v>205</v>
      </c>
      <c r="F279" s="172">
        <v>1</v>
      </c>
      <c r="G279" s="172">
        <v>1</v>
      </c>
      <c r="H279" s="172"/>
    </row>
    <row r="280" spans="1:8" s="186" customFormat="1" ht="23.25" x14ac:dyDescent="0.25">
      <c r="A280" s="245"/>
      <c r="B280" s="173">
        <v>6</v>
      </c>
      <c r="C280" s="180" t="s">
        <v>148</v>
      </c>
      <c r="D280" s="172">
        <f t="shared" si="21"/>
        <v>25</v>
      </c>
      <c r="E280" s="180" t="s">
        <v>315</v>
      </c>
      <c r="F280" s="172">
        <v>1</v>
      </c>
      <c r="G280" s="172">
        <v>1</v>
      </c>
      <c r="H280" s="172"/>
    </row>
    <row r="281" spans="1:8" s="186" customFormat="1" ht="27.75" customHeight="1" x14ac:dyDescent="0.25">
      <c r="A281" s="245" t="s">
        <v>61</v>
      </c>
      <c r="B281" s="246">
        <v>6</v>
      </c>
      <c r="C281" s="247" t="s">
        <v>148</v>
      </c>
      <c r="D281" s="172">
        <f t="shared" si="21"/>
        <v>26</v>
      </c>
      <c r="E281" s="180" t="s">
        <v>206</v>
      </c>
      <c r="F281" s="172">
        <v>1</v>
      </c>
      <c r="G281" s="172">
        <v>1</v>
      </c>
      <c r="H281" s="172"/>
    </row>
    <row r="282" spans="1:8" s="186" customFormat="1" ht="27.75" customHeight="1" x14ac:dyDescent="0.25">
      <c r="A282" s="245"/>
      <c r="B282" s="246"/>
      <c r="C282" s="247"/>
      <c r="D282" s="172">
        <f t="shared" si="21"/>
        <v>27</v>
      </c>
      <c r="E282" s="180" t="s">
        <v>207</v>
      </c>
      <c r="F282" s="172">
        <v>1</v>
      </c>
      <c r="G282" s="172">
        <v>1</v>
      </c>
      <c r="H282" s="172"/>
    </row>
    <row r="283" spans="1:8" s="186" customFormat="1" ht="27.75" customHeight="1" x14ac:dyDescent="0.25">
      <c r="A283" s="245"/>
      <c r="B283" s="246"/>
      <c r="C283" s="247"/>
      <c r="D283" s="172">
        <f t="shared" si="21"/>
        <v>28</v>
      </c>
      <c r="E283" s="180" t="s">
        <v>316</v>
      </c>
      <c r="F283" s="172">
        <v>1</v>
      </c>
      <c r="G283" s="172">
        <v>1</v>
      </c>
      <c r="H283" s="172"/>
    </row>
    <row r="284" spans="1:8" s="174" customFormat="1" ht="27.75" customHeight="1" x14ac:dyDescent="0.25">
      <c r="A284" s="176" t="s">
        <v>118</v>
      </c>
      <c r="B284" s="179">
        <v>6</v>
      </c>
      <c r="C284" s="179" t="s">
        <v>119</v>
      </c>
      <c r="D284" s="178">
        <v>28</v>
      </c>
      <c r="E284" s="179" t="s">
        <v>151</v>
      </c>
      <c r="F284" s="178">
        <f>SUM(F256:F283)</f>
        <v>28</v>
      </c>
      <c r="G284" s="178">
        <f t="shared" ref="G284:H284" si="22">SUM(G256:G283)</f>
        <v>28</v>
      </c>
      <c r="H284" s="178">
        <f t="shared" si="22"/>
        <v>0</v>
      </c>
    </row>
    <row r="285" spans="1:8" s="186" customFormat="1" ht="27.75" customHeight="1" x14ac:dyDescent="0.25">
      <c r="A285" s="245" t="s">
        <v>62</v>
      </c>
      <c r="B285" s="261">
        <v>1</v>
      </c>
      <c r="C285" s="261" t="s">
        <v>158</v>
      </c>
      <c r="D285" s="180">
        <v>1</v>
      </c>
      <c r="E285" s="180" t="s">
        <v>218</v>
      </c>
      <c r="F285" s="180">
        <v>1</v>
      </c>
      <c r="G285" s="180">
        <v>1</v>
      </c>
      <c r="H285" s="172"/>
    </row>
    <row r="286" spans="1:8" s="186" customFormat="1" ht="27.75" customHeight="1" x14ac:dyDescent="0.25">
      <c r="A286" s="245"/>
      <c r="B286" s="261"/>
      <c r="C286" s="261"/>
      <c r="D286" s="180">
        <f>1+D285</f>
        <v>2</v>
      </c>
      <c r="E286" s="180" t="s">
        <v>317</v>
      </c>
      <c r="F286" s="180">
        <v>1</v>
      </c>
      <c r="G286" s="180">
        <v>1</v>
      </c>
      <c r="H286" s="172"/>
    </row>
    <row r="287" spans="1:8" s="186" customFormat="1" ht="27.75" customHeight="1" x14ac:dyDescent="0.25">
      <c r="A287" s="245"/>
      <c r="B287" s="261"/>
      <c r="C287" s="261"/>
      <c r="D287" s="180">
        <f t="shared" ref="D287:D302" si="23">1+D286</f>
        <v>3</v>
      </c>
      <c r="E287" s="180" t="s">
        <v>219</v>
      </c>
      <c r="F287" s="180">
        <v>1</v>
      </c>
      <c r="G287" s="180">
        <v>1</v>
      </c>
      <c r="H287" s="172"/>
    </row>
    <row r="288" spans="1:8" s="186" customFormat="1" ht="27.75" customHeight="1" x14ac:dyDescent="0.25">
      <c r="A288" s="245"/>
      <c r="B288" s="261"/>
      <c r="C288" s="261"/>
      <c r="D288" s="180">
        <f t="shared" si="23"/>
        <v>4</v>
      </c>
      <c r="E288" s="180" t="s">
        <v>220</v>
      </c>
      <c r="F288" s="180">
        <v>1</v>
      </c>
      <c r="G288" s="180">
        <v>1</v>
      </c>
      <c r="H288" s="172"/>
    </row>
    <row r="289" spans="1:8" s="186" customFormat="1" ht="27.75" customHeight="1" x14ac:dyDescent="0.25">
      <c r="A289" s="245"/>
      <c r="B289" s="261"/>
      <c r="C289" s="261"/>
      <c r="D289" s="180">
        <f t="shared" si="23"/>
        <v>5</v>
      </c>
      <c r="E289" s="180" t="s">
        <v>221</v>
      </c>
      <c r="F289" s="180">
        <v>1</v>
      </c>
      <c r="G289" s="180">
        <v>1</v>
      </c>
      <c r="H289" s="172"/>
    </row>
    <row r="290" spans="1:8" s="186" customFormat="1" ht="27.75" customHeight="1" x14ac:dyDescent="0.25">
      <c r="A290" s="245"/>
      <c r="B290" s="277">
        <v>2</v>
      </c>
      <c r="C290" s="277" t="s">
        <v>144</v>
      </c>
      <c r="D290" s="180">
        <v>6</v>
      </c>
      <c r="E290" s="180" t="s">
        <v>223</v>
      </c>
      <c r="F290" s="180">
        <v>1</v>
      </c>
      <c r="G290" s="180">
        <v>1</v>
      </c>
      <c r="H290" s="172"/>
    </row>
    <row r="291" spans="1:8" s="186" customFormat="1" ht="27.75" customHeight="1" x14ac:dyDescent="0.25">
      <c r="A291" s="245"/>
      <c r="B291" s="278"/>
      <c r="C291" s="278"/>
      <c r="D291" s="180">
        <v>7</v>
      </c>
      <c r="E291" s="180" t="s">
        <v>320</v>
      </c>
      <c r="F291" s="180">
        <v>1</v>
      </c>
      <c r="G291" s="180">
        <v>1</v>
      </c>
      <c r="H291" s="172"/>
    </row>
    <row r="292" spans="1:8" s="186" customFormat="1" ht="27.75" customHeight="1" x14ac:dyDescent="0.25">
      <c r="A292" s="245"/>
      <c r="B292" s="261">
        <v>3</v>
      </c>
      <c r="C292" s="261" t="s">
        <v>176</v>
      </c>
      <c r="D292" s="180">
        <f t="shared" si="23"/>
        <v>8</v>
      </c>
      <c r="E292" s="180" t="s">
        <v>224</v>
      </c>
      <c r="F292" s="180">
        <v>1</v>
      </c>
      <c r="G292" s="180">
        <v>1</v>
      </c>
      <c r="H292" s="172"/>
    </row>
    <row r="293" spans="1:8" s="186" customFormat="1" ht="27.75" customHeight="1" x14ac:dyDescent="0.25">
      <c r="A293" s="245"/>
      <c r="B293" s="261"/>
      <c r="C293" s="261"/>
      <c r="D293" s="180">
        <f t="shared" si="23"/>
        <v>9</v>
      </c>
      <c r="E293" s="180" t="s">
        <v>225</v>
      </c>
      <c r="F293" s="180">
        <v>1</v>
      </c>
      <c r="G293" s="180">
        <v>1</v>
      </c>
      <c r="H293" s="172"/>
    </row>
    <row r="294" spans="1:8" s="186" customFormat="1" ht="27.75" customHeight="1" x14ac:dyDescent="0.25">
      <c r="A294" s="245"/>
      <c r="B294" s="261"/>
      <c r="C294" s="261"/>
      <c r="D294" s="180">
        <f t="shared" si="23"/>
        <v>10</v>
      </c>
      <c r="E294" s="180" t="s">
        <v>226</v>
      </c>
      <c r="F294" s="180">
        <v>1</v>
      </c>
      <c r="G294" s="180">
        <v>1</v>
      </c>
      <c r="H294" s="172"/>
    </row>
    <row r="295" spans="1:8" s="186" customFormat="1" ht="27.75" customHeight="1" x14ac:dyDescent="0.25">
      <c r="A295" s="245"/>
      <c r="B295" s="261"/>
      <c r="C295" s="261"/>
      <c r="D295" s="180">
        <f t="shared" si="23"/>
        <v>11</v>
      </c>
      <c r="E295" s="180" t="s">
        <v>227</v>
      </c>
      <c r="F295" s="180">
        <v>1</v>
      </c>
      <c r="G295" s="180">
        <v>1</v>
      </c>
      <c r="H295" s="172"/>
    </row>
    <row r="296" spans="1:8" s="186" customFormat="1" ht="27.75" customHeight="1" x14ac:dyDescent="0.25">
      <c r="A296" s="245"/>
      <c r="B296" s="261"/>
      <c r="C296" s="261"/>
      <c r="D296" s="180">
        <f t="shared" si="23"/>
        <v>12</v>
      </c>
      <c r="E296" s="180" t="s">
        <v>228</v>
      </c>
      <c r="F296" s="180">
        <v>1</v>
      </c>
      <c r="G296" s="180">
        <v>1</v>
      </c>
      <c r="H296" s="172"/>
    </row>
    <row r="297" spans="1:8" s="186" customFormat="1" ht="27.75" customHeight="1" x14ac:dyDescent="0.25">
      <c r="A297" s="245"/>
      <c r="B297" s="261"/>
      <c r="C297" s="261"/>
      <c r="D297" s="180">
        <f t="shared" si="23"/>
        <v>13</v>
      </c>
      <c r="E297" s="180" t="s">
        <v>229</v>
      </c>
      <c r="F297" s="180">
        <v>1</v>
      </c>
      <c r="G297" s="180">
        <v>1</v>
      </c>
      <c r="H297" s="172"/>
    </row>
    <row r="298" spans="1:8" s="186" customFormat="1" ht="27.75" customHeight="1" x14ac:dyDescent="0.25">
      <c r="A298" s="245"/>
      <c r="B298" s="261"/>
      <c r="C298" s="261"/>
      <c r="D298" s="180">
        <f t="shared" si="23"/>
        <v>14</v>
      </c>
      <c r="E298" s="180" t="s">
        <v>230</v>
      </c>
      <c r="F298" s="180">
        <v>1</v>
      </c>
      <c r="G298" s="180">
        <v>1</v>
      </c>
      <c r="H298" s="172"/>
    </row>
    <row r="299" spans="1:8" s="186" customFormat="1" ht="27.75" customHeight="1" x14ac:dyDescent="0.25">
      <c r="A299" s="245"/>
      <c r="B299" s="267" t="s">
        <v>217</v>
      </c>
      <c r="C299" s="267" t="s">
        <v>177</v>
      </c>
      <c r="D299" s="180">
        <f t="shared" si="23"/>
        <v>15</v>
      </c>
      <c r="E299" s="180" t="s">
        <v>231</v>
      </c>
      <c r="F299" s="180">
        <v>1</v>
      </c>
      <c r="G299" s="180">
        <v>1</v>
      </c>
      <c r="H299" s="172"/>
    </row>
    <row r="300" spans="1:8" s="186" customFormat="1" ht="27.75" customHeight="1" x14ac:dyDescent="0.25">
      <c r="A300" s="245"/>
      <c r="B300" s="267"/>
      <c r="C300" s="267"/>
      <c r="D300" s="180">
        <f t="shared" si="23"/>
        <v>16</v>
      </c>
      <c r="E300" s="180" t="s">
        <v>232</v>
      </c>
      <c r="F300" s="180">
        <v>1</v>
      </c>
      <c r="G300" s="180">
        <v>1</v>
      </c>
      <c r="H300" s="172"/>
    </row>
    <row r="301" spans="1:8" s="186" customFormat="1" ht="27.75" customHeight="1" x14ac:dyDescent="0.25">
      <c r="A301" s="245"/>
      <c r="B301" s="267"/>
      <c r="C301" s="267"/>
      <c r="D301" s="180">
        <f t="shared" si="23"/>
        <v>17</v>
      </c>
      <c r="E301" s="180" t="s">
        <v>233</v>
      </c>
      <c r="F301" s="180">
        <v>1</v>
      </c>
      <c r="G301" s="180">
        <v>1</v>
      </c>
      <c r="H301" s="172"/>
    </row>
    <row r="302" spans="1:8" s="186" customFormat="1" ht="27.75" customHeight="1" x14ac:dyDescent="0.25">
      <c r="A302" s="245"/>
      <c r="B302" s="267"/>
      <c r="C302" s="267"/>
      <c r="D302" s="180">
        <f t="shared" si="23"/>
        <v>18</v>
      </c>
      <c r="E302" s="180" t="s">
        <v>321</v>
      </c>
      <c r="F302" s="180">
        <v>1</v>
      </c>
      <c r="G302" s="180">
        <v>1</v>
      </c>
      <c r="H302" s="172"/>
    </row>
    <row r="303" spans="1:8" s="186" customFormat="1" ht="27.75" customHeight="1" x14ac:dyDescent="0.25">
      <c r="A303" s="176" t="s">
        <v>118</v>
      </c>
      <c r="B303" s="179">
        <v>4</v>
      </c>
      <c r="C303" s="179" t="s">
        <v>119</v>
      </c>
      <c r="D303" s="178">
        <v>18</v>
      </c>
      <c r="E303" s="179" t="s">
        <v>151</v>
      </c>
      <c r="F303" s="187">
        <f>SUM(F285:F302)</f>
        <v>18</v>
      </c>
      <c r="G303" s="187">
        <f>SUM(G285:G302)</f>
        <v>18</v>
      </c>
      <c r="H303" s="187">
        <f t="shared" ref="H303" si="24">SUM(H285:H302)</f>
        <v>0</v>
      </c>
    </row>
    <row r="304" spans="1:8" s="186" customFormat="1" ht="24.75" customHeight="1" x14ac:dyDescent="0.25">
      <c r="A304" s="245" t="s">
        <v>63</v>
      </c>
      <c r="B304" s="252">
        <v>1</v>
      </c>
      <c r="C304" s="269" t="s">
        <v>547</v>
      </c>
      <c r="D304" s="172">
        <v>1</v>
      </c>
      <c r="E304" s="200" t="s">
        <v>535</v>
      </c>
      <c r="F304" s="180">
        <v>1</v>
      </c>
      <c r="G304" s="180">
        <v>1</v>
      </c>
      <c r="H304" s="172"/>
    </row>
    <row r="305" spans="1:8" s="186" customFormat="1" ht="24.75" customHeight="1" x14ac:dyDescent="0.25">
      <c r="A305" s="245"/>
      <c r="B305" s="252"/>
      <c r="C305" s="269"/>
      <c r="D305" s="172">
        <f>D304+1</f>
        <v>2</v>
      </c>
      <c r="E305" s="200" t="s">
        <v>536</v>
      </c>
      <c r="F305" s="180">
        <v>1</v>
      </c>
      <c r="G305" s="180">
        <v>1</v>
      </c>
      <c r="H305" s="172"/>
    </row>
    <row r="306" spans="1:8" s="186" customFormat="1" ht="24.75" customHeight="1" x14ac:dyDescent="0.25">
      <c r="A306" s="245"/>
      <c r="B306" s="252"/>
      <c r="C306" s="269"/>
      <c r="D306" s="172">
        <f t="shared" ref="D306:D315" si="25">D305+1</f>
        <v>3</v>
      </c>
      <c r="E306" s="200" t="s">
        <v>537</v>
      </c>
      <c r="F306" s="180">
        <v>1</v>
      </c>
      <c r="G306" s="180">
        <v>1</v>
      </c>
      <c r="H306" s="172"/>
    </row>
    <row r="307" spans="1:8" s="186" customFormat="1" ht="24.75" customHeight="1" x14ac:dyDescent="0.25">
      <c r="A307" s="245"/>
      <c r="B307" s="252">
        <v>2</v>
      </c>
      <c r="C307" s="269" t="s">
        <v>564</v>
      </c>
      <c r="D307" s="172">
        <f t="shared" si="25"/>
        <v>4</v>
      </c>
      <c r="E307" s="200" t="s">
        <v>538</v>
      </c>
      <c r="F307" s="180">
        <v>1</v>
      </c>
      <c r="G307" s="180">
        <v>1</v>
      </c>
      <c r="H307" s="172"/>
    </row>
    <row r="308" spans="1:8" s="186" customFormat="1" ht="24.75" customHeight="1" x14ac:dyDescent="0.25">
      <c r="A308" s="245"/>
      <c r="B308" s="252"/>
      <c r="C308" s="269"/>
      <c r="D308" s="172">
        <f t="shared" si="25"/>
        <v>5</v>
      </c>
      <c r="E308" s="200" t="s">
        <v>605</v>
      </c>
      <c r="F308" s="180">
        <v>1</v>
      </c>
      <c r="G308" s="180">
        <v>1</v>
      </c>
      <c r="H308" s="172"/>
    </row>
    <row r="309" spans="1:8" s="186" customFormat="1" ht="24.75" customHeight="1" x14ac:dyDescent="0.25">
      <c r="A309" s="245"/>
      <c r="B309" s="252">
        <v>3</v>
      </c>
      <c r="C309" s="269" t="s">
        <v>604</v>
      </c>
      <c r="D309" s="172">
        <f t="shared" si="25"/>
        <v>6</v>
      </c>
      <c r="E309" s="200" t="s">
        <v>540</v>
      </c>
      <c r="F309" s="180">
        <v>1</v>
      </c>
      <c r="G309" s="180">
        <v>1</v>
      </c>
      <c r="H309" s="172"/>
    </row>
    <row r="310" spans="1:8" s="186" customFormat="1" ht="24.75" customHeight="1" x14ac:dyDescent="0.25">
      <c r="A310" s="245"/>
      <c r="B310" s="252"/>
      <c r="C310" s="269"/>
      <c r="D310" s="172">
        <f t="shared" si="25"/>
        <v>7</v>
      </c>
      <c r="E310" s="200" t="s">
        <v>606</v>
      </c>
      <c r="F310" s="180">
        <v>1</v>
      </c>
      <c r="G310" s="180">
        <v>1</v>
      </c>
      <c r="H310" s="172"/>
    </row>
    <row r="311" spans="1:8" s="186" customFormat="1" ht="24.75" customHeight="1" x14ac:dyDescent="0.25">
      <c r="A311" s="245"/>
      <c r="B311" s="252">
        <v>4</v>
      </c>
      <c r="C311" s="269" t="s">
        <v>565</v>
      </c>
      <c r="D311" s="172">
        <f t="shared" si="25"/>
        <v>8</v>
      </c>
      <c r="E311" s="200" t="s">
        <v>542</v>
      </c>
      <c r="F311" s="180">
        <v>1</v>
      </c>
      <c r="G311" s="180">
        <v>1</v>
      </c>
      <c r="H311" s="172"/>
    </row>
    <row r="312" spans="1:8" s="186" customFormat="1" ht="24.75" customHeight="1" x14ac:dyDescent="0.25">
      <c r="A312" s="245"/>
      <c r="B312" s="252"/>
      <c r="C312" s="269"/>
      <c r="D312" s="172">
        <f t="shared" si="25"/>
        <v>9</v>
      </c>
      <c r="E312" s="200" t="s">
        <v>543</v>
      </c>
      <c r="F312" s="180">
        <v>1</v>
      </c>
      <c r="G312" s="180">
        <v>1</v>
      </c>
      <c r="H312" s="172"/>
    </row>
    <row r="313" spans="1:8" s="186" customFormat="1" ht="24.75" customHeight="1" x14ac:dyDescent="0.25">
      <c r="A313" s="245"/>
      <c r="B313" s="252">
        <v>5</v>
      </c>
      <c r="C313" s="269" t="s">
        <v>551</v>
      </c>
      <c r="D313" s="172">
        <f t="shared" si="25"/>
        <v>10</v>
      </c>
      <c r="E313" s="200" t="s">
        <v>544</v>
      </c>
      <c r="F313" s="180">
        <v>1</v>
      </c>
      <c r="G313" s="180">
        <v>1</v>
      </c>
      <c r="H313" s="172"/>
    </row>
    <row r="314" spans="1:8" s="186" customFormat="1" ht="24.75" customHeight="1" x14ac:dyDescent="0.25">
      <c r="A314" s="245"/>
      <c r="B314" s="252"/>
      <c r="C314" s="269"/>
      <c r="D314" s="172">
        <f t="shared" si="25"/>
        <v>11</v>
      </c>
      <c r="E314" s="200" t="s">
        <v>545</v>
      </c>
      <c r="F314" s="180">
        <v>1</v>
      </c>
      <c r="G314" s="180">
        <v>1</v>
      </c>
      <c r="H314" s="172"/>
    </row>
    <row r="315" spans="1:8" s="186" customFormat="1" ht="24.75" customHeight="1" x14ac:dyDescent="0.25">
      <c r="A315" s="245"/>
      <c r="B315" s="194">
        <v>6</v>
      </c>
      <c r="C315" s="208" t="s">
        <v>566</v>
      </c>
      <c r="D315" s="172">
        <f t="shared" si="25"/>
        <v>12</v>
      </c>
      <c r="E315" s="199" t="s">
        <v>607</v>
      </c>
      <c r="F315" s="180">
        <v>1</v>
      </c>
      <c r="G315" s="180">
        <v>1</v>
      </c>
      <c r="H315" s="172"/>
    </row>
    <row r="316" spans="1:8" s="186" customFormat="1" ht="24.75" customHeight="1" x14ac:dyDescent="0.25">
      <c r="A316" s="176" t="s">
        <v>118</v>
      </c>
      <c r="B316" s="179">
        <v>6</v>
      </c>
      <c r="C316" s="179" t="s">
        <v>151</v>
      </c>
      <c r="D316" s="178">
        <v>12</v>
      </c>
      <c r="E316" s="179" t="s">
        <v>119</v>
      </c>
      <c r="F316" s="187">
        <f t="shared" ref="F316:H316" si="26">SUM(F304:F315)</f>
        <v>12</v>
      </c>
      <c r="G316" s="187">
        <f t="shared" si="26"/>
        <v>12</v>
      </c>
      <c r="H316" s="187">
        <f t="shared" si="26"/>
        <v>0</v>
      </c>
    </row>
    <row r="317" spans="1:8" s="186" customFormat="1" ht="24.75" customHeight="1" x14ac:dyDescent="0.25">
      <c r="A317" s="245" t="s">
        <v>152</v>
      </c>
      <c r="B317" s="270">
        <v>1</v>
      </c>
      <c r="C317" s="270" t="s">
        <v>360</v>
      </c>
      <c r="D317" s="172">
        <v>1</v>
      </c>
      <c r="E317" s="180" t="s">
        <v>567</v>
      </c>
      <c r="F317" s="172">
        <v>1</v>
      </c>
      <c r="G317" s="172">
        <v>1</v>
      </c>
      <c r="H317" s="172"/>
    </row>
    <row r="318" spans="1:8" s="186" customFormat="1" ht="24.75" customHeight="1" x14ac:dyDescent="0.25">
      <c r="A318" s="245"/>
      <c r="B318" s="270"/>
      <c r="C318" s="270"/>
      <c r="D318" s="172">
        <f>+D317+1</f>
        <v>2</v>
      </c>
      <c r="E318" s="180" t="s">
        <v>568</v>
      </c>
      <c r="F318" s="172">
        <v>1</v>
      </c>
      <c r="G318" s="172">
        <v>1</v>
      </c>
      <c r="H318" s="172"/>
    </row>
    <row r="319" spans="1:8" s="186" customFormat="1" ht="24.75" customHeight="1" x14ac:dyDescent="0.25">
      <c r="A319" s="245"/>
      <c r="B319" s="270">
        <f>1+B317</f>
        <v>2</v>
      </c>
      <c r="C319" s="270" t="s">
        <v>365</v>
      </c>
      <c r="D319" s="172">
        <f t="shared" ref="D319:D337" si="27">+D318+1</f>
        <v>3</v>
      </c>
      <c r="E319" s="180" t="s">
        <v>368</v>
      </c>
      <c r="F319" s="172">
        <v>1</v>
      </c>
      <c r="G319" s="172">
        <v>1</v>
      </c>
      <c r="H319" s="172"/>
    </row>
    <row r="320" spans="1:8" s="186" customFormat="1" ht="24.75" customHeight="1" x14ac:dyDescent="0.25">
      <c r="A320" s="245"/>
      <c r="B320" s="270"/>
      <c r="C320" s="270"/>
      <c r="D320" s="172">
        <f t="shared" si="27"/>
        <v>4</v>
      </c>
      <c r="E320" s="180" t="s">
        <v>570</v>
      </c>
      <c r="F320" s="172">
        <v>1</v>
      </c>
      <c r="G320" s="172">
        <v>1</v>
      </c>
      <c r="H320" s="172"/>
    </row>
    <row r="321" spans="1:8" s="186" customFormat="1" ht="24.75" customHeight="1" x14ac:dyDescent="0.25">
      <c r="A321" s="245"/>
      <c r="B321" s="270">
        <v>3</v>
      </c>
      <c r="C321" s="270" t="s">
        <v>361</v>
      </c>
      <c r="D321" s="172">
        <f t="shared" si="27"/>
        <v>5</v>
      </c>
      <c r="E321" s="180" t="s">
        <v>351</v>
      </c>
      <c r="F321" s="172">
        <v>1</v>
      </c>
      <c r="G321" s="172">
        <v>1</v>
      </c>
      <c r="H321" s="172"/>
    </row>
    <row r="322" spans="1:8" s="186" customFormat="1" ht="24.75" customHeight="1" x14ac:dyDescent="0.25">
      <c r="A322" s="245"/>
      <c r="B322" s="270"/>
      <c r="C322" s="270"/>
      <c r="D322" s="172">
        <f t="shared" si="27"/>
        <v>6</v>
      </c>
      <c r="E322" s="180" t="s">
        <v>352</v>
      </c>
      <c r="F322" s="172">
        <v>1</v>
      </c>
      <c r="G322" s="172">
        <v>1</v>
      </c>
      <c r="H322" s="172"/>
    </row>
    <row r="323" spans="1:8" s="186" customFormat="1" ht="24.75" customHeight="1" x14ac:dyDescent="0.25">
      <c r="A323" s="245"/>
      <c r="B323" s="270">
        <v>4</v>
      </c>
      <c r="C323" s="270" t="s">
        <v>150</v>
      </c>
      <c r="D323" s="172">
        <f t="shared" si="27"/>
        <v>7</v>
      </c>
      <c r="E323" s="180" t="s">
        <v>569</v>
      </c>
      <c r="F323" s="172">
        <v>1</v>
      </c>
      <c r="G323" s="172">
        <v>1</v>
      </c>
      <c r="H323" s="172"/>
    </row>
    <row r="324" spans="1:8" s="186" customFormat="1" ht="24.75" customHeight="1" x14ac:dyDescent="0.25">
      <c r="A324" s="245"/>
      <c r="B324" s="270"/>
      <c r="C324" s="270"/>
      <c r="D324" s="172">
        <f t="shared" si="27"/>
        <v>8</v>
      </c>
      <c r="E324" s="180" t="s">
        <v>370</v>
      </c>
      <c r="F324" s="172">
        <v>1</v>
      </c>
      <c r="G324" s="172">
        <v>1</v>
      </c>
      <c r="H324" s="172"/>
    </row>
    <row r="325" spans="1:8" s="186" customFormat="1" ht="24.75" customHeight="1" x14ac:dyDescent="0.25">
      <c r="A325" s="245"/>
      <c r="B325" s="270"/>
      <c r="C325" s="270"/>
      <c r="D325" s="172">
        <f t="shared" si="27"/>
        <v>9</v>
      </c>
      <c r="E325" s="180" t="s">
        <v>371</v>
      </c>
      <c r="F325" s="172">
        <v>1</v>
      </c>
      <c r="G325" s="172">
        <v>1</v>
      </c>
      <c r="H325" s="172"/>
    </row>
    <row r="326" spans="1:8" s="186" customFormat="1" ht="24.75" customHeight="1" x14ac:dyDescent="0.25">
      <c r="A326" s="245"/>
      <c r="B326" s="201">
        <v>5</v>
      </c>
      <c r="C326" s="201" t="s">
        <v>366</v>
      </c>
      <c r="D326" s="172">
        <f t="shared" si="27"/>
        <v>10</v>
      </c>
      <c r="E326" s="180" t="s">
        <v>372</v>
      </c>
      <c r="F326" s="172">
        <v>1</v>
      </c>
      <c r="G326" s="172">
        <v>1</v>
      </c>
      <c r="H326" s="172"/>
    </row>
    <row r="327" spans="1:8" s="186" customFormat="1" ht="24.75" customHeight="1" x14ac:dyDescent="0.25">
      <c r="A327" s="245"/>
      <c r="B327" s="270">
        <v>6</v>
      </c>
      <c r="C327" s="270" t="s">
        <v>362</v>
      </c>
      <c r="D327" s="172">
        <f t="shared" si="27"/>
        <v>11</v>
      </c>
      <c r="E327" s="180" t="s">
        <v>373</v>
      </c>
      <c r="F327" s="172">
        <v>1</v>
      </c>
      <c r="G327" s="172">
        <v>1</v>
      </c>
      <c r="H327" s="172"/>
    </row>
    <row r="328" spans="1:8" s="186" customFormat="1" ht="24.75" customHeight="1" x14ac:dyDescent="0.25">
      <c r="A328" s="245"/>
      <c r="B328" s="270"/>
      <c r="C328" s="270"/>
      <c r="D328" s="172">
        <f t="shared" si="27"/>
        <v>12</v>
      </c>
      <c r="E328" s="180" t="s">
        <v>374</v>
      </c>
      <c r="F328" s="172">
        <v>1</v>
      </c>
      <c r="G328" s="172">
        <v>1</v>
      </c>
      <c r="H328" s="172"/>
    </row>
    <row r="329" spans="1:8" s="186" customFormat="1" ht="24.75" customHeight="1" x14ac:dyDescent="0.25">
      <c r="A329" s="245"/>
      <c r="B329" s="270">
        <v>7</v>
      </c>
      <c r="C329" s="270" t="s">
        <v>149</v>
      </c>
      <c r="D329" s="172">
        <f t="shared" si="27"/>
        <v>13</v>
      </c>
      <c r="E329" s="180" t="s">
        <v>353</v>
      </c>
      <c r="F329" s="172">
        <v>1</v>
      </c>
      <c r="G329" s="172">
        <v>1</v>
      </c>
      <c r="H329" s="172"/>
    </row>
    <row r="330" spans="1:8" s="186" customFormat="1" ht="24.75" customHeight="1" x14ac:dyDescent="0.25">
      <c r="A330" s="245"/>
      <c r="B330" s="270"/>
      <c r="C330" s="270"/>
      <c r="D330" s="172">
        <f t="shared" si="27"/>
        <v>14</v>
      </c>
      <c r="E330" s="180" t="s">
        <v>375</v>
      </c>
      <c r="F330" s="172">
        <v>1</v>
      </c>
      <c r="G330" s="172">
        <v>1</v>
      </c>
      <c r="H330" s="172"/>
    </row>
    <row r="331" spans="1:8" s="186" customFormat="1" ht="24.75" customHeight="1" x14ac:dyDescent="0.25">
      <c r="A331" s="245"/>
      <c r="B331" s="270">
        <v>8</v>
      </c>
      <c r="C331" s="270" t="s">
        <v>363</v>
      </c>
      <c r="D331" s="172">
        <f t="shared" si="27"/>
        <v>15</v>
      </c>
      <c r="E331" s="180" t="s">
        <v>354</v>
      </c>
      <c r="F331" s="172">
        <v>1</v>
      </c>
      <c r="G331" s="172">
        <v>1</v>
      </c>
      <c r="H331" s="172"/>
    </row>
    <row r="332" spans="1:8" s="186" customFormat="1" ht="24.75" customHeight="1" x14ac:dyDescent="0.25">
      <c r="A332" s="245"/>
      <c r="B332" s="270"/>
      <c r="C332" s="270"/>
      <c r="D332" s="172">
        <f t="shared" si="27"/>
        <v>16</v>
      </c>
      <c r="E332" s="180" t="s">
        <v>376</v>
      </c>
      <c r="F332" s="172">
        <v>1</v>
      </c>
      <c r="G332" s="172">
        <v>1</v>
      </c>
      <c r="H332" s="172"/>
    </row>
    <row r="333" spans="1:8" s="186" customFormat="1" ht="24.75" customHeight="1" x14ac:dyDescent="0.25">
      <c r="A333" s="245" t="s">
        <v>152</v>
      </c>
      <c r="B333" s="270">
        <v>9</v>
      </c>
      <c r="C333" s="270" t="s">
        <v>178</v>
      </c>
      <c r="D333" s="172">
        <f t="shared" si="27"/>
        <v>17</v>
      </c>
      <c r="E333" s="180" t="s">
        <v>355</v>
      </c>
      <c r="F333" s="172">
        <v>1</v>
      </c>
      <c r="G333" s="172">
        <v>1</v>
      </c>
      <c r="H333" s="172"/>
    </row>
    <row r="334" spans="1:8" s="186" customFormat="1" ht="24.75" customHeight="1" x14ac:dyDescent="0.25">
      <c r="A334" s="245"/>
      <c r="B334" s="270"/>
      <c r="C334" s="270"/>
      <c r="D334" s="172">
        <f t="shared" si="27"/>
        <v>18</v>
      </c>
      <c r="E334" s="180" t="s">
        <v>356</v>
      </c>
      <c r="F334" s="172">
        <v>1</v>
      </c>
      <c r="G334" s="172">
        <v>1</v>
      </c>
      <c r="H334" s="172"/>
    </row>
    <row r="335" spans="1:8" s="186" customFormat="1" ht="23.25" x14ac:dyDescent="0.25">
      <c r="A335" s="245"/>
      <c r="B335" s="270"/>
      <c r="C335" s="270"/>
      <c r="D335" s="172">
        <f t="shared" si="27"/>
        <v>19</v>
      </c>
      <c r="E335" s="180" t="s">
        <v>357</v>
      </c>
      <c r="F335" s="172">
        <v>1</v>
      </c>
      <c r="G335" s="172">
        <v>1</v>
      </c>
      <c r="H335" s="172"/>
    </row>
    <row r="336" spans="1:8" s="186" customFormat="1" ht="23.25" x14ac:dyDescent="0.25">
      <c r="A336" s="245"/>
      <c r="B336" s="270"/>
      <c r="C336" s="270"/>
      <c r="D336" s="172">
        <f t="shared" si="27"/>
        <v>20</v>
      </c>
      <c r="E336" s="180" t="s">
        <v>358</v>
      </c>
      <c r="F336" s="172">
        <v>1</v>
      </c>
      <c r="G336" s="172">
        <v>1</v>
      </c>
      <c r="H336" s="172"/>
    </row>
    <row r="337" spans="1:8" s="186" customFormat="1" ht="23.25" x14ac:dyDescent="0.25">
      <c r="A337" s="245"/>
      <c r="B337" s="201">
        <v>10</v>
      </c>
      <c r="C337" s="209" t="s">
        <v>364</v>
      </c>
      <c r="D337" s="172">
        <f t="shared" si="27"/>
        <v>21</v>
      </c>
      <c r="E337" s="180" t="s">
        <v>359</v>
      </c>
      <c r="F337" s="172">
        <v>1</v>
      </c>
      <c r="G337" s="172">
        <v>1</v>
      </c>
      <c r="H337" s="172"/>
    </row>
    <row r="338" spans="1:8" s="174" customFormat="1" ht="22.5" x14ac:dyDescent="0.25">
      <c r="A338" s="176" t="s">
        <v>118</v>
      </c>
      <c r="B338" s="179">
        <v>10</v>
      </c>
      <c r="C338" s="179" t="s">
        <v>151</v>
      </c>
      <c r="D338" s="178">
        <v>21</v>
      </c>
      <c r="E338" s="179" t="s">
        <v>119</v>
      </c>
      <c r="F338" s="187">
        <f>SUM(F317:F337)</f>
        <v>21</v>
      </c>
      <c r="G338" s="187">
        <f>SUM(G317:G337)</f>
        <v>21</v>
      </c>
      <c r="H338" s="187">
        <f t="shared" ref="H338" si="28">SUM(H317:H337)</f>
        <v>0</v>
      </c>
    </row>
    <row r="339" spans="1:8" s="186" customFormat="1" ht="23.25" x14ac:dyDescent="0.25">
      <c r="A339" s="257" t="s">
        <v>65</v>
      </c>
      <c r="B339" s="246">
        <v>1</v>
      </c>
      <c r="C339" s="246" t="s">
        <v>153</v>
      </c>
      <c r="D339" s="172">
        <v>1</v>
      </c>
      <c r="E339" s="180" t="s">
        <v>208</v>
      </c>
      <c r="F339" s="180">
        <v>1</v>
      </c>
      <c r="G339" s="180">
        <v>1</v>
      </c>
      <c r="H339" s="172"/>
    </row>
    <row r="340" spans="1:8" s="186" customFormat="1" ht="23.25" x14ac:dyDescent="0.25">
      <c r="A340" s="257"/>
      <c r="B340" s="246"/>
      <c r="C340" s="246"/>
      <c r="D340" s="172">
        <f>D339+1</f>
        <v>2</v>
      </c>
      <c r="E340" s="180" t="s">
        <v>209</v>
      </c>
      <c r="F340" s="180">
        <v>1</v>
      </c>
      <c r="G340" s="180">
        <v>1</v>
      </c>
      <c r="H340" s="172"/>
    </row>
    <row r="341" spans="1:8" s="186" customFormat="1" ht="23.25" x14ac:dyDescent="0.25">
      <c r="A341" s="257"/>
      <c r="B341" s="246"/>
      <c r="C341" s="246"/>
      <c r="D341" s="172">
        <f t="shared" ref="D341:D349" si="29">D340+1</f>
        <v>3</v>
      </c>
      <c r="E341" s="202" t="s">
        <v>210</v>
      </c>
      <c r="F341" s="180">
        <v>1</v>
      </c>
      <c r="G341" s="180">
        <v>1</v>
      </c>
      <c r="H341" s="172"/>
    </row>
    <row r="342" spans="1:8" s="186" customFormat="1" ht="23.25" x14ac:dyDescent="0.25">
      <c r="A342" s="257"/>
      <c r="B342" s="246">
        <v>2</v>
      </c>
      <c r="C342" s="247" t="s">
        <v>154</v>
      </c>
      <c r="D342" s="172">
        <f t="shared" si="29"/>
        <v>4</v>
      </c>
      <c r="E342" s="180" t="s">
        <v>211</v>
      </c>
      <c r="F342" s="180">
        <v>1</v>
      </c>
      <c r="G342" s="180">
        <v>1</v>
      </c>
      <c r="H342" s="172"/>
    </row>
    <row r="343" spans="1:8" s="186" customFormat="1" ht="23.25" x14ac:dyDescent="0.25">
      <c r="A343" s="257"/>
      <c r="B343" s="246"/>
      <c r="C343" s="247"/>
      <c r="D343" s="172">
        <f t="shared" si="29"/>
        <v>5</v>
      </c>
      <c r="E343" s="180" t="s">
        <v>212</v>
      </c>
      <c r="F343" s="180">
        <v>1</v>
      </c>
      <c r="G343" s="180">
        <v>1</v>
      </c>
      <c r="H343" s="172"/>
    </row>
    <row r="344" spans="1:8" s="186" customFormat="1" ht="23.25" x14ac:dyDescent="0.25">
      <c r="A344" s="257"/>
      <c r="B344" s="173">
        <v>3</v>
      </c>
      <c r="C344" s="180" t="s">
        <v>180</v>
      </c>
      <c r="D344" s="172">
        <f t="shared" si="29"/>
        <v>6</v>
      </c>
      <c r="E344" s="180" t="s">
        <v>322</v>
      </c>
      <c r="F344" s="172">
        <v>1</v>
      </c>
      <c r="G344" s="172">
        <v>1</v>
      </c>
      <c r="H344" s="172"/>
    </row>
    <row r="345" spans="1:8" s="186" customFormat="1" ht="23.25" x14ac:dyDescent="0.25">
      <c r="A345" s="257"/>
      <c r="B345" s="173">
        <v>4</v>
      </c>
      <c r="C345" s="180" t="s">
        <v>155</v>
      </c>
      <c r="D345" s="172">
        <f t="shared" si="29"/>
        <v>7</v>
      </c>
      <c r="E345" s="180" t="s">
        <v>213</v>
      </c>
      <c r="F345" s="172">
        <v>1</v>
      </c>
      <c r="G345" s="172">
        <v>1</v>
      </c>
      <c r="H345" s="172"/>
    </row>
    <row r="346" spans="1:8" s="186" customFormat="1" ht="23.25" x14ac:dyDescent="0.25">
      <c r="A346" s="257"/>
      <c r="B346" s="246">
        <v>5</v>
      </c>
      <c r="C346" s="247" t="s">
        <v>179</v>
      </c>
      <c r="D346" s="172">
        <f t="shared" si="29"/>
        <v>8</v>
      </c>
      <c r="E346" s="180" t="s">
        <v>323</v>
      </c>
      <c r="F346" s="172">
        <v>1</v>
      </c>
      <c r="G346" s="172">
        <v>1</v>
      </c>
      <c r="H346" s="172"/>
    </row>
    <row r="347" spans="1:8" s="186" customFormat="1" ht="23.25" x14ac:dyDescent="0.25">
      <c r="A347" s="257"/>
      <c r="B347" s="246"/>
      <c r="C347" s="247"/>
      <c r="D347" s="172">
        <f t="shared" si="29"/>
        <v>9</v>
      </c>
      <c r="E347" s="180" t="s">
        <v>214</v>
      </c>
      <c r="F347" s="172">
        <v>1</v>
      </c>
      <c r="G347" s="172">
        <v>1</v>
      </c>
      <c r="H347" s="172"/>
    </row>
    <row r="348" spans="1:8" s="186" customFormat="1" ht="23.25" x14ac:dyDescent="0.25">
      <c r="A348" s="257"/>
      <c r="B348" s="246"/>
      <c r="C348" s="247"/>
      <c r="D348" s="172">
        <f t="shared" si="29"/>
        <v>10</v>
      </c>
      <c r="E348" s="180" t="s">
        <v>215</v>
      </c>
      <c r="F348" s="172">
        <v>1</v>
      </c>
      <c r="G348" s="172">
        <v>1</v>
      </c>
      <c r="H348" s="172"/>
    </row>
    <row r="349" spans="1:8" s="186" customFormat="1" ht="23.25" x14ac:dyDescent="0.25">
      <c r="A349" s="257"/>
      <c r="B349" s="246"/>
      <c r="C349" s="247"/>
      <c r="D349" s="172">
        <f t="shared" si="29"/>
        <v>11</v>
      </c>
      <c r="E349" s="180" t="s">
        <v>216</v>
      </c>
      <c r="F349" s="172">
        <v>1</v>
      </c>
      <c r="G349" s="172">
        <v>1</v>
      </c>
      <c r="H349" s="172"/>
    </row>
    <row r="350" spans="1:8" s="174" customFormat="1" ht="22.5" x14ac:dyDescent="0.25">
      <c r="A350" s="176" t="s">
        <v>118</v>
      </c>
      <c r="B350" s="179">
        <v>5</v>
      </c>
      <c r="C350" s="179" t="s">
        <v>151</v>
      </c>
      <c r="D350" s="178">
        <v>11</v>
      </c>
      <c r="E350" s="179" t="s">
        <v>119</v>
      </c>
      <c r="F350" s="187">
        <f>SUM(F339:F349)</f>
        <v>11</v>
      </c>
      <c r="G350" s="187">
        <f>SUM(G339:G349)</f>
        <v>11</v>
      </c>
      <c r="H350" s="187">
        <f t="shared" ref="H350" si="30">SUM(H339:H349)</f>
        <v>0</v>
      </c>
    </row>
    <row r="351" spans="1:8" s="174" customFormat="1" ht="23.25" x14ac:dyDescent="0.25">
      <c r="A351" s="274" t="s">
        <v>602</v>
      </c>
      <c r="B351" s="271">
        <v>1</v>
      </c>
      <c r="C351" s="271" t="s">
        <v>601</v>
      </c>
      <c r="D351" s="183">
        <v>1</v>
      </c>
      <c r="E351" s="210" t="s">
        <v>608</v>
      </c>
      <c r="F351" s="185">
        <v>1</v>
      </c>
      <c r="G351" s="185">
        <v>1</v>
      </c>
      <c r="H351" s="187"/>
    </row>
    <row r="352" spans="1:8" s="174" customFormat="1" ht="23.25" x14ac:dyDescent="0.25">
      <c r="A352" s="275"/>
      <c r="B352" s="272"/>
      <c r="C352" s="272"/>
      <c r="D352" s="183">
        <v>2</v>
      </c>
      <c r="E352" s="210" t="s">
        <v>609</v>
      </c>
      <c r="F352" s="185">
        <v>1</v>
      </c>
      <c r="G352" s="185">
        <v>1</v>
      </c>
      <c r="H352" s="187"/>
    </row>
    <row r="353" spans="1:13" s="174" customFormat="1" ht="23.25" x14ac:dyDescent="0.25">
      <c r="A353" s="276"/>
      <c r="B353" s="273"/>
      <c r="C353" s="273"/>
      <c r="D353" s="183">
        <v>3</v>
      </c>
      <c r="E353" s="210" t="s">
        <v>610</v>
      </c>
      <c r="F353" s="185">
        <v>1</v>
      </c>
      <c r="G353" s="185">
        <v>1</v>
      </c>
      <c r="H353" s="187"/>
    </row>
    <row r="354" spans="1:13" s="174" customFormat="1" ht="22.5" x14ac:dyDescent="0.25">
      <c r="A354" s="176" t="s">
        <v>603</v>
      </c>
      <c r="B354" s="211">
        <f>+B351</f>
        <v>1</v>
      </c>
      <c r="C354" s="211"/>
      <c r="D354" s="211">
        <v>3</v>
      </c>
      <c r="E354" s="179"/>
      <c r="F354" s="187">
        <v>3</v>
      </c>
      <c r="G354" s="187">
        <v>3</v>
      </c>
      <c r="H354" s="187"/>
    </row>
    <row r="355" spans="1:13" s="205" customFormat="1" ht="23.25" x14ac:dyDescent="0.25">
      <c r="A355" s="203" t="s">
        <v>51</v>
      </c>
      <c r="B355" s="204">
        <f>B316+B350+B338+B303+B284+B255+B242+B226+B123+B113+B77+B56+B38+B22+B354</f>
        <v>101</v>
      </c>
      <c r="C355" s="203" t="s">
        <v>151</v>
      </c>
      <c r="D355" s="204">
        <f>D316+D350+D338+D303+D284+D255+D242+D226+D123+D113+D77+D56+D38+D22+D354</f>
        <v>332</v>
      </c>
      <c r="E355" s="203" t="s">
        <v>98</v>
      </c>
      <c r="F355" s="204">
        <f t="shared" ref="F355:H355" si="31">F316+F350+F338+F303+F284+F255+F242+F226+F123+F113+F77+F56+F38+F22+F354</f>
        <v>332</v>
      </c>
      <c r="G355" s="204">
        <f t="shared" si="31"/>
        <v>329</v>
      </c>
      <c r="H355" s="204">
        <f t="shared" si="31"/>
        <v>3</v>
      </c>
      <c r="M355" s="205">
        <f>332-354</f>
        <v>-22</v>
      </c>
    </row>
    <row r="356" spans="1:13" ht="32.25" customHeight="1" x14ac:dyDescent="0.25">
      <c r="A356" s="268"/>
      <c r="B356" s="268"/>
      <c r="C356" s="268"/>
      <c r="D356" s="268"/>
      <c r="E356" s="268"/>
      <c r="F356" s="268"/>
      <c r="G356" s="268"/>
      <c r="H356" s="268"/>
    </row>
  </sheetData>
  <mergeCells count="198">
    <mergeCell ref="B124:B126"/>
    <mergeCell ref="B127:B128"/>
    <mergeCell ref="B129:B130"/>
    <mergeCell ref="B131:B133"/>
    <mergeCell ref="B351:B353"/>
    <mergeCell ref="C351:C353"/>
    <mergeCell ref="A351:A353"/>
    <mergeCell ref="C290:C291"/>
    <mergeCell ref="B290:B291"/>
    <mergeCell ref="B219:B223"/>
    <mergeCell ref="C204:C207"/>
    <mergeCell ref="C208:C212"/>
    <mergeCell ref="C213:C216"/>
    <mergeCell ref="C217:C218"/>
    <mergeCell ref="C219:C223"/>
    <mergeCell ref="C149:C153"/>
    <mergeCell ref="C154:C156"/>
    <mergeCell ref="C159:C160"/>
    <mergeCell ref="C161:C163"/>
    <mergeCell ref="C166:C167"/>
    <mergeCell ref="B311:B312"/>
    <mergeCell ref="C311:C312"/>
    <mergeCell ref="C313:C314"/>
    <mergeCell ref="B313:B314"/>
    <mergeCell ref="C333:C336"/>
    <mergeCell ref="B317:B318"/>
    <mergeCell ref="B319:B320"/>
    <mergeCell ref="B321:B322"/>
    <mergeCell ref="B323:B325"/>
    <mergeCell ref="B327:B328"/>
    <mergeCell ref="B329:B330"/>
    <mergeCell ref="B331:B332"/>
    <mergeCell ref="B333:B336"/>
    <mergeCell ref="C317:C318"/>
    <mergeCell ref="C319:C320"/>
    <mergeCell ref="C321:C322"/>
    <mergeCell ref="C323:C325"/>
    <mergeCell ref="C327:C328"/>
    <mergeCell ref="C329:C330"/>
    <mergeCell ref="C331:C332"/>
    <mergeCell ref="A304:A315"/>
    <mergeCell ref="A356:H356"/>
    <mergeCell ref="A339:A349"/>
    <mergeCell ref="B339:B341"/>
    <mergeCell ref="C339:C341"/>
    <mergeCell ref="B342:B343"/>
    <mergeCell ref="C342:C343"/>
    <mergeCell ref="B346:B349"/>
    <mergeCell ref="C346:C349"/>
    <mergeCell ref="C304:C306"/>
    <mergeCell ref="B304:B306"/>
    <mergeCell ref="B307:B308"/>
    <mergeCell ref="C307:C308"/>
    <mergeCell ref="C309:C310"/>
    <mergeCell ref="B309:B310"/>
    <mergeCell ref="B271:B275"/>
    <mergeCell ref="C271:C275"/>
    <mergeCell ref="B276:B279"/>
    <mergeCell ref="C285:C289"/>
    <mergeCell ref="C292:C298"/>
    <mergeCell ref="C299:C302"/>
    <mergeCell ref="B285:B289"/>
    <mergeCell ref="B292:B298"/>
    <mergeCell ref="B299:B302"/>
    <mergeCell ref="A78:A91"/>
    <mergeCell ref="B243:B248"/>
    <mergeCell ref="C243:C248"/>
    <mergeCell ref="B227:B231"/>
    <mergeCell ref="C227:C231"/>
    <mergeCell ref="B232:B233"/>
    <mergeCell ref="C232:C233"/>
    <mergeCell ref="C234:C237"/>
    <mergeCell ref="C238:C241"/>
    <mergeCell ref="B234:B237"/>
    <mergeCell ref="B238:B241"/>
    <mergeCell ref="B166:B167"/>
    <mergeCell ref="C124:C126"/>
    <mergeCell ref="C127:C128"/>
    <mergeCell ref="C129:C130"/>
    <mergeCell ref="C131:C133"/>
    <mergeCell ref="C134:C136"/>
    <mergeCell ref="C137:C140"/>
    <mergeCell ref="C141:C142"/>
    <mergeCell ref="C143:C145"/>
    <mergeCell ref="C146:C148"/>
    <mergeCell ref="B134:B136"/>
    <mergeCell ref="B137:B140"/>
    <mergeCell ref="B141:B142"/>
    <mergeCell ref="B78:B91"/>
    <mergeCell ref="C78:C91"/>
    <mergeCell ref="B92:B95"/>
    <mergeCell ref="C92:C95"/>
    <mergeCell ref="B96:B99"/>
    <mergeCell ref="C96:C99"/>
    <mergeCell ref="B100:B103"/>
    <mergeCell ref="C100:C103"/>
    <mergeCell ref="B104:B107"/>
    <mergeCell ref="C104:C107"/>
    <mergeCell ref="B72:B76"/>
    <mergeCell ref="C72:C76"/>
    <mergeCell ref="A39:A55"/>
    <mergeCell ref="B39:B41"/>
    <mergeCell ref="C39:C41"/>
    <mergeCell ref="B42:B43"/>
    <mergeCell ref="C42:C43"/>
    <mergeCell ref="B46:B49"/>
    <mergeCell ref="C46:C49"/>
    <mergeCell ref="B50:B51"/>
    <mergeCell ref="C50:C51"/>
    <mergeCell ref="B52:B55"/>
    <mergeCell ref="C52:C55"/>
    <mergeCell ref="A57:A69"/>
    <mergeCell ref="B57:B69"/>
    <mergeCell ref="C57:C69"/>
    <mergeCell ref="C70:C71"/>
    <mergeCell ref="B70:B71"/>
    <mergeCell ref="A70:A76"/>
    <mergeCell ref="A23:A37"/>
    <mergeCell ref="C23:C24"/>
    <mergeCell ref="C25:C26"/>
    <mergeCell ref="C27:C30"/>
    <mergeCell ref="C32:C37"/>
    <mergeCell ref="B23:B24"/>
    <mergeCell ref="B25:B26"/>
    <mergeCell ref="B27:B30"/>
    <mergeCell ref="B32:B37"/>
    <mergeCell ref="A8:A21"/>
    <mergeCell ref="B8:B9"/>
    <mergeCell ref="C8:C9"/>
    <mergeCell ref="B10:B11"/>
    <mergeCell ref="C10:C11"/>
    <mergeCell ref="B12:B14"/>
    <mergeCell ref="C12:C14"/>
    <mergeCell ref="A4:A6"/>
    <mergeCell ref="B4:C4"/>
    <mergeCell ref="B15:B17"/>
    <mergeCell ref="C15:C17"/>
    <mergeCell ref="B18:B19"/>
    <mergeCell ref="C18:C19"/>
    <mergeCell ref="B20:B21"/>
    <mergeCell ref="C20:C21"/>
    <mergeCell ref="A2:H2"/>
    <mergeCell ref="G5:H5"/>
    <mergeCell ref="D4:E4"/>
    <mergeCell ref="F4:H4"/>
    <mergeCell ref="B5:B6"/>
    <mergeCell ref="C5:C6"/>
    <mergeCell ref="D5:D6"/>
    <mergeCell ref="E5:E6"/>
    <mergeCell ref="F5:F6"/>
    <mergeCell ref="A92:A112"/>
    <mergeCell ref="A146:A176"/>
    <mergeCell ref="B177:B192"/>
    <mergeCell ref="C177:C192"/>
    <mergeCell ref="A177:A200"/>
    <mergeCell ref="B201:B203"/>
    <mergeCell ref="C201:C203"/>
    <mergeCell ref="A201:A225"/>
    <mergeCell ref="A232:A241"/>
    <mergeCell ref="A114:A122"/>
    <mergeCell ref="B111:B112"/>
    <mergeCell ref="C111:C112"/>
    <mergeCell ref="B108:B110"/>
    <mergeCell ref="C108:C110"/>
    <mergeCell ref="B143:B145"/>
    <mergeCell ref="B146:B148"/>
    <mergeCell ref="B149:B153"/>
    <mergeCell ref="B154:B156"/>
    <mergeCell ref="B159:B160"/>
    <mergeCell ref="B161:B163"/>
    <mergeCell ref="B204:B207"/>
    <mergeCell ref="B208:B212"/>
    <mergeCell ref="B213:B216"/>
    <mergeCell ref="B217:B218"/>
    <mergeCell ref="A256:A280"/>
    <mergeCell ref="B281:B283"/>
    <mergeCell ref="C281:C283"/>
    <mergeCell ref="A281:A283"/>
    <mergeCell ref="A317:A332"/>
    <mergeCell ref="A333:A337"/>
    <mergeCell ref="A124:A145"/>
    <mergeCell ref="A227:A231"/>
    <mergeCell ref="C168:C176"/>
    <mergeCell ref="B168:B176"/>
    <mergeCell ref="B193:B200"/>
    <mergeCell ref="C193:C200"/>
    <mergeCell ref="A243:A249"/>
    <mergeCell ref="A250:A254"/>
    <mergeCell ref="B250:B254"/>
    <mergeCell ref="C250:C254"/>
    <mergeCell ref="C276:C279"/>
    <mergeCell ref="A285:A302"/>
    <mergeCell ref="B256:B258"/>
    <mergeCell ref="C256:C258"/>
    <mergeCell ref="B259:B264"/>
    <mergeCell ref="C259:C264"/>
    <mergeCell ref="B265:B270"/>
    <mergeCell ref="C265:C270"/>
  </mergeCells>
  <conditionalFormatting sqref="E350:E354 F316:G337 E316:E338 B337:B354 B304:B308 B303:C303 B296 F303:H303 B315:C333 F317:H354 C304:C315 C338:C351 A338:A354 A355:H355 B177 C259 C265 C271 C276 C280 C255:C256 C249 A113:A114 A284:A317 A123:A124 D124:E225 C39:C42 C208:C243 C201 C161:C167 G38:H38 A27 B10:C10 B18:C18 B15:C15 B12:C12 A8:C8 B20:C20 D8:D123 H8:H316 E8:E22 E38 B208 B250:C250 B164:B168 B156:B159 B141:B154 F8:G284 E56:E303 B22:C41 A56:A57 B47:B57 C44:C57 C72:C159 B72:B138 A70:C70 A77:A78 A226:A227 B193:C193 A92 A232 A242:A243 B213:B250 A255:A256 B284:C285 B255:B281 A281:C281 D168:D355">
    <cfRule type="cellIs" dxfId="17" priority="20" stopIfTrue="1" operator="equal">
      <formula>0</formula>
    </cfRule>
  </conditionalFormatting>
  <conditionalFormatting sqref="C304:C315 C50 C52 C39:C42 C44:C46 B31:C31">
    <cfRule type="cellIs" dxfId="16" priority="19" stopIfTrue="1" operator="equal">
      <formula>0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61" orientation="landscape" r:id="rId1"/>
  <rowBreaks count="13" manualBreakCount="13">
    <brk id="22" max="8" man="1"/>
    <brk id="38" max="8" man="1"/>
    <brk id="69" max="8" man="1"/>
    <brk id="91" max="8" man="1"/>
    <brk id="123" max="8" man="1"/>
    <brk id="145" max="8" man="1"/>
    <brk id="176" max="8" man="1"/>
    <brk id="200" max="8" man="1"/>
    <brk id="231" max="8" man="1"/>
    <brk id="249" max="8" man="1"/>
    <brk id="280" max="8" man="1"/>
    <brk id="303" max="8" man="1"/>
    <brk id="33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6"/>
  <sheetViews>
    <sheetView showZeros="0" view="pageBreakPreview" topLeftCell="A4" zoomScale="50" zoomScaleSheetLayoutView="50" workbookViewId="0">
      <selection activeCell="G41" sqref="G41"/>
    </sheetView>
  </sheetViews>
  <sheetFormatPr defaultColWidth="9.140625" defaultRowHeight="19.5" x14ac:dyDescent="0.3"/>
  <cols>
    <col min="1" max="1" width="8.140625" style="51" customWidth="1"/>
    <col min="2" max="2" width="32" style="51" customWidth="1"/>
    <col min="3" max="3" width="28" style="51" customWidth="1"/>
    <col min="4" max="4" width="25.5703125" style="51" hidden="1" customWidth="1"/>
    <col min="5" max="5" width="47.140625" style="51" hidden="1" customWidth="1"/>
    <col min="6" max="6" width="24" style="51" customWidth="1"/>
    <col min="7" max="7" width="27.7109375" style="51" customWidth="1"/>
    <col min="8" max="9" width="23.42578125" style="51" customWidth="1"/>
    <col min="10" max="10" width="42.28515625" style="51" customWidth="1"/>
    <col min="11" max="16384" width="9.140625" style="51"/>
  </cols>
  <sheetData>
    <row r="1" spans="1:13" ht="32.25" customHeight="1" x14ac:dyDescent="0.3">
      <c r="G1" s="279" t="s">
        <v>40</v>
      </c>
      <c r="H1" s="279"/>
      <c r="I1" s="279"/>
    </row>
    <row r="2" spans="1:13" ht="102.75" customHeight="1" x14ac:dyDescent="0.3">
      <c r="G2" s="280" t="s">
        <v>183</v>
      </c>
      <c r="H2" s="280"/>
      <c r="I2" s="280"/>
    </row>
    <row r="3" spans="1:13" ht="29.25" customHeight="1" x14ac:dyDescent="0.3">
      <c r="G3" s="279" t="s">
        <v>181</v>
      </c>
      <c r="H3" s="279"/>
      <c r="I3" s="279"/>
    </row>
    <row r="4" spans="1:13" ht="33" customHeight="1" x14ac:dyDescent="0.3">
      <c r="G4" s="279" t="s">
        <v>169</v>
      </c>
      <c r="H4" s="279"/>
      <c r="I4" s="279"/>
    </row>
    <row r="5" spans="1:13" x14ac:dyDescent="0.3">
      <c r="H5" s="52"/>
      <c r="I5" s="52"/>
    </row>
    <row r="6" spans="1:13" s="53" customFormat="1" ht="81" customHeight="1" x14ac:dyDescent="0.3">
      <c r="A6" s="281" t="s">
        <v>70</v>
      </c>
      <c r="B6" s="281"/>
      <c r="C6" s="281"/>
      <c r="D6" s="281"/>
      <c r="E6" s="281"/>
      <c r="F6" s="281"/>
      <c r="G6" s="281"/>
      <c r="H6" s="281"/>
      <c r="I6" s="281"/>
    </row>
    <row r="7" spans="1:13" s="54" customFormat="1" ht="20.25" x14ac:dyDescent="0.3"/>
    <row r="8" spans="1:13" s="53" customFormat="1" ht="24" customHeight="1" x14ac:dyDescent="0.3">
      <c r="A8" s="284" t="s">
        <v>44</v>
      </c>
      <c r="B8" s="284" t="s">
        <v>43</v>
      </c>
      <c r="C8" s="284" t="s">
        <v>45</v>
      </c>
      <c r="D8" s="284" t="s">
        <v>46</v>
      </c>
      <c r="E8" s="284" t="s">
        <v>47</v>
      </c>
      <c r="F8" s="284" t="s">
        <v>168</v>
      </c>
      <c r="G8" s="284" t="s">
        <v>48</v>
      </c>
      <c r="H8" s="284" t="s">
        <v>71</v>
      </c>
      <c r="I8" s="284"/>
    </row>
    <row r="9" spans="1:13" s="53" customFormat="1" ht="71.25" customHeight="1" x14ac:dyDescent="0.3">
      <c r="A9" s="284"/>
      <c r="B9" s="284"/>
      <c r="C9" s="284"/>
      <c r="D9" s="284"/>
      <c r="E9" s="284"/>
      <c r="F9" s="284"/>
      <c r="G9" s="284"/>
      <c r="H9" s="103" t="s">
        <v>49</v>
      </c>
      <c r="I9" s="103" t="s">
        <v>50</v>
      </c>
    </row>
    <row r="10" spans="1:13" s="53" customFormat="1" ht="45.75" customHeight="1" x14ac:dyDescent="0.3">
      <c r="A10" s="55">
        <v>1</v>
      </c>
      <c r="B10" s="42" t="s">
        <v>52</v>
      </c>
      <c r="C10" s="56">
        <v>6</v>
      </c>
      <c r="D10" s="56"/>
      <c r="E10" s="56"/>
      <c r="F10" s="102">
        <v>4.22</v>
      </c>
      <c r="G10" s="56">
        <f>+H10+I10</f>
        <v>14</v>
      </c>
      <c r="H10" s="56">
        <v>14</v>
      </c>
      <c r="I10" s="56"/>
      <c r="K10" s="53">
        <f>H10*2.5</f>
        <v>35</v>
      </c>
      <c r="M10" s="53">
        <f>+L10+K10</f>
        <v>35</v>
      </c>
    </row>
    <row r="11" spans="1:13" s="53" customFormat="1" ht="45.75" customHeight="1" x14ac:dyDescent="0.3">
      <c r="A11" s="55">
        <f>1+A10</f>
        <v>2</v>
      </c>
      <c r="B11" s="42" t="s">
        <v>53</v>
      </c>
      <c r="C11" s="56">
        <v>5</v>
      </c>
      <c r="D11" s="56"/>
      <c r="E11" s="56"/>
      <c r="F11" s="102">
        <v>1.5</v>
      </c>
      <c r="G11" s="56">
        <f>+H11+I11</f>
        <v>25</v>
      </c>
      <c r="H11" s="56">
        <v>25</v>
      </c>
      <c r="I11" s="56"/>
      <c r="K11" s="53">
        <f t="shared" ref="K11:K23" si="0">H11*2.5</f>
        <v>62.5</v>
      </c>
      <c r="M11" s="53">
        <f t="shared" ref="M11:M23" si="1">+L11+K11</f>
        <v>62.5</v>
      </c>
    </row>
    <row r="12" spans="1:13" s="53" customFormat="1" ht="45.75" customHeight="1" x14ac:dyDescent="0.3">
      <c r="A12" s="55">
        <f t="shared" ref="A12:A23" si="2">1+A11</f>
        <v>3</v>
      </c>
      <c r="B12" s="42" t="s">
        <v>54</v>
      </c>
      <c r="C12" s="56">
        <v>7</v>
      </c>
      <c r="D12" s="56"/>
      <c r="E12" s="56"/>
      <c r="F12" s="102">
        <v>2</v>
      </c>
      <c r="G12" s="56">
        <f t="shared" ref="G12:G23" si="3">+H12+I12</f>
        <v>17</v>
      </c>
      <c r="H12" s="56">
        <v>17</v>
      </c>
      <c r="I12" s="56"/>
      <c r="K12" s="53">
        <f t="shared" si="0"/>
        <v>42.5</v>
      </c>
      <c r="M12" s="53">
        <f t="shared" si="1"/>
        <v>42.5</v>
      </c>
    </row>
    <row r="13" spans="1:13" s="53" customFormat="1" ht="45.75" customHeight="1" x14ac:dyDescent="0.3">
      <c r="A13" s="55">
        <f t="shared" si="2"/>
        <v>4</v>
      </c>
      <c r="B13" s="42" t="s">
        <v>55</v>
      </c>
      <c r="C13" s="56">
        <v>2</v>
      </c>
      <c r="D13" s="56"/>
      <c r="E13" s="56"/>
      <c r="F13" s="102">
        <v>2.1</v>
      </c>
      <c r="G13" s="56">
        <f t="shared" si="3"/>
        <v>23</v>
      </c>
      <c r="H13" s="56">
        <v>23</v>
      </c>
      <c r="I13" s="56"/>
      <c r="K13" s="53">
        <f t="shared" si="0"/>
        <v>57.5</v>
      </c>
      <c r="M13" s="53">
        <f t="shared" si="1"/>
        <v>57.5</v>
      </c>
    </row>
    <row r="14" spans="1:13" s="53" customFormat="1" ht="45.75" customHeight="1" x14ac:dyDescent="0.3">
      <c r="A14" s="55">
        <f t="shared" si="2"/>
        <v>5</v>
      </c>
      <c r="B14" s="42" t="s">
        <v>56</v>
      </c>
      <c r="C14" s="56">
        <v>8</v>
      </c>
      <c r="D14" s="56"/>
      <c r="E14" s="56"/>
      <c r="F14" s="102">
        <v>3.1</v>
      </c>
      <c r="G14" s="56">
        <f t="shared" si="3"/>
        <v>35</v>
      </c>
      <c r="H14" s="56">
        <v>35</v>
      </c>
      <c r="I14" s="56"/>
      <c r="K14" s="53">
        <f t="shared" si="0"/>
        <v>87.5</v>
      </c>
      <c r="M14" s="53">
        <f t="shared" si="1"/>
        <v>87.5</v>
      </c>
    </row>
    <row r="15" spans="1:13" s="53" customFormat="1" ht="45.75" customHeight="1" x14ac:dyDescent="0.3">
      <c r="A15" s="55">
        <v>6</v>
      </c>
      <c r="B15" s="42" t="s">
        <v>57</v>
      </c>
      <c r="C15" s="56">
        <v>9</v>
      </c>
      <c r="D15" s="56"/>
      <c r="E15" s="56"/>
      <c r="F15" s="102">
        <v>3.42</v>
      </c>
      <c r="G15" s="56">
        <f>+H15+I15</f>
        <v>9</v>
      </c>
      <c r="H15" s="56">
        <v>5</v>
      </c>
      <c r="I15" s="56">
        <v>4</v>
      </c>
      <c r="K15" s="53">
        <f t="shared" si="0"/>
        <v>12.5</v>
      </c>
      <c r="L15" s="53">
        <f>I15*110</f>
        <v>440</v>
      </c>
      <c r="M15" s="53">
        <f>+L15+K15</f>
        <v>452.5</v>
      </c>
    </row>
    <row r="16" spans="1:13" s="53" customFormat="1" ht="45.75" customHeight="1" x14ac:dyDescent="0.3">
      <c r="A16" s="55">
        <v>7</v>
      </c>
      <c r="B16" s="42" t="s">
        <v>58</v>
      </c>
      <c r="C16" s="56">
        <v>11</v>
      </c>
      <c r="D16" s="56"/>
      <c r="E16" s="56"/>
      <c r="F16" s="102">
        <v>3.58</v>
      </c>
      <c r="G16" s="56">
        <f>+H16+I16</f>
        <v>44</v>
      </c>
      <c r="H16" s="56">
        <v>44</v>
      </c>
      <c r="I16" s="56"/>
      <c r="K16" s="53">
        <f t="shared" si="0"/>
        <v>110</v>
      </c>
      <c r="M16" s="53">
        <f t="shared" si="1"/>
        <v>110</v>
      </c>
    </row>
    <row r="17" spans="1:13" s="53" customFormat="1" ht="45.75" customHeight="1" x14ac:dyDescent="0.3">
      <c r="A17" s="55">
        <f t="shared" si="2"/>
        <v>8</v>
      </c>
      <c r="B17" s="42" t="s">
        <v>59</v>
      </c>
      <c r="C17" s="56">
        <v>4</v>
      </c>
      <c r="D17" s="56"/>
      <c r="E17" s="56"/>
      <c r="F17" s="102">
        <v>5.2</v>
      </c>
      <c r="G17" s="56">
        <f t="shared" si="3"/>
        <v>24</v>
      </c>
      <c r="H17" s="56">
        <v>24</v>
      </c>
      <c r="I17" s="56"/>
      <c r="K17" s="53">
        <f t="shared" si="0"/>
        <v>60</v>
      </c>
      <c r="M17" s="53">
        <f t="shared" si="1"/>
        <v>60</v>
      </c>
    </row>
    <row r="18" spans="1:13" s="53" customFormat="1" ht="45.75" customHeight="1" x14ac:dyDescent="0.3">
      <c r="A18" s="55">
        <f t="shared" si="2"/>
        <v>9</v>
      </c>
      <c r="B18" s="42" t="s">
        <v>60</v>
      </c>
      <c r="C18" s="56">
        <v>2</v>
      </c>
      <c r="D18" s="56"/>
      <c r="E18" s="56"/>
      <c r="F18" s="102">
        <v>0.7200000000000002</v>
      </c>
      <c r="G18" s="56">
        <f t="shared" si="3"/>
        <v>12</v>
      </c>
      <c r="H18" s="56">
        <v>12</v>
      </c>
      <c r="I18" s="56"/>
      <c r="K18" s="53">
        <f t="shared" si="0"/>
        <v>30</v>
      </c>
      <c r="M18" s="53">
        <f t="shared" si="1"/>
        <v>30</v>
      </c>
    </row>
    <row r="19" spans="1:13" s="53" customFormat="1" ht="45.75" customHeight="1" x14ac:dyDescent="0.3">
      <c r="A19" s="55">
        <f t="shared" si="2"/>
        <v>10</v>
      </c>
      <c r="B19" s="42" t="s">
        <v>61</v>
      </c>
      <c r="C19" s="56">
        <v>6</v>
      </c>
      <c r="D19" s="56"/>
      <c r="E19" s="56"/>
      <c r="F19" s="102">
        <v>8.4</v>
      </c>
      <c r="G19" s="56">
        <f t="shared" si="3"/>
        <v>28</v>
      </c>
      <c r="H19" s="56">
        <v>28</v>
      </c>
      <c r="I19" s="56"/>
      <c r="K19" s="53">
        <f t="shared" si="0"/>
        <v>70</v>
      </c>
      <c r="M19" s="53">
        <f t="shared" si="1"/>
        <v>70</v>
      </c>
    </row>
    <row r="20" spans="1:13" s="53" customFormat="1" ht="45.75" customHeight="1" x14ac:dyDescent="0.3">
      <c r="A20" s="55">
        <f t="shared" si="2"/>
        <v>11</v>
      </c>
      <c r="B20" s="42" t="s">
        <v>62</v>
      </c>
      <c r="C20" s="56">
        <v>4</v>
      </c>
      <c r="D20" s="56"/>
      <c r="E20" s="56"/>
      <c r="F20" s="102">
        <v>4.8</v>
      </c>
      <c r="G20" s="56">
        <f t="shared" si="3"/>
        <v>35</v>
      </c>
      <c r="H20" s="56">
        <v>35</v>
      </c>
      <c r="I20" s="56"/>
      <c r="K20" s="53">
        <f t="shared" si="0"/>
        <v>87.5</v>
      </c>
      <c r="M20" s="53">
        <f t="shared" si="1"/>
        <v>87.5</v>
      </c>
    </row>
    <row r="21" spans="1:13" s="53" customFormat="1" ht="45.75" customHeight="1" x14ac:dyDescent="0.3">
      <c r="A21" s="55">
        <f t="shared" si="2"/>
        <v>12</v>
      </c>
      <c r="B21" s="42" t="s">
        <v>63</v>
      </c>
      <c r="C21" s="56">
        <v>6</v>
      </c>
      <c r="D21" s="56"/>
      <c r="E21" s="56"/>
      <c r="F21" s="102">
        <v>6.7</v>
      </c>
      <c r="G21" s="56">
        <f t="shared" si="3"/>
        <v>34</v>
      </c>
      <c r="H21" s="56">
        <v>34</v>
      </c>
      <c r="I21" s="56"/>
      <c r="K21" s="53">
        <f t="shared" si="0"/>
        <v>85</v>
      </c>
      <c r="M21" s="53">
        <f t="shared" si="1"/>
        <v>85</v>
      </c>
    </row>
    <row r="22" spans="1:13" s="53" customFormat="1" ht="45.75" customHeight="1" x14ac:dyDescent="0.3">
      <c r="A22" s="55">
        <f t="shared" si="2"/>
        <v>13</v>
      </c>
      <c r="B22" s="42" t="s">
        <v>167</v>
      </c>
      <c r="C22" s="56">
        <v>3</v>
      </c>
      <c r="D22" s="56"/>
      <c r="E22" s="56"/>
      <c r="F22" s="102">
        <v>3.6</v>
      </c>
      <c r="G22" s="56">
        <f t="shared" si="3"/>
        <v>21</v>
      </c>
      <c r="H22" s="56">
        <v>21</v>
      </c>
      <c r="I22" s="56"/>
      <c r="K22" s="53">
        <f t="shared" si="0"/>
        <v>52.5</v>
      </c>
      <c r="M22" s="53">
        <f t="shared" si="1"/>
        <v>52.5</v>
      </c>
    </row>
    <row r="23" spans="1:13" s="53" customFormat="1" ht="45.75" customHeight="1" x14ac:dyDescent="0.3">
      <c r="A23" s="55">
        <f t="shared" si="2"/>
        <v>14</v>
      </c>
      <c r="B23" s="42" t="s">
        <v>65</v>
      </c>
      <c r="C23" s="56">
        <v>5</v>
      </c>
      <c r="D23" s="56"/>
      <c r="E23" s="56"/>
      <c r="F23" s="102">
        <v>2.5</v>
      </c>
      <c r="G23" s="56">
        <f t="shared" si="3"/>
        <v>11</v>
      </c>
      <c r="H23" s="56">
        <v>11</v>
      </c>
      <c r="I23" s="56"/>
      <c r="K23" s="53">
        <f t="shared" si="0"/>
        <v>27.5</v>
      </c>
      <c r="M23" s="53">
        <f t="shared" si="1"/>
        <v>27.5</v>
      </c>
    </row>
    <row r="24" spans="1:13" s="59" customFormat="1" ht="45.75" customHeight="1" x14ac:dyDescent="0.3">
      <c r="A24" s="57">
        <v>14</v>
      </c>
      <c r="B24" s="57" t="s">
        <v>51</v>
      </c>
      <c r="C24" s="58">
        <f>SUM(C10:C23)</f>
        <v>78</v>
      </c>
      <c r="D24" s="58"/>
      <c r="E24" s="58"/>
      <c r="F24" s="101">
        <f>SUM(F10:F23)</f>
        <v>51.84</v>
      </c>
      <c r="G24" s="58">
        <f>SUM(G10:G23)</f>
        <v>332</v>
      </c>
      <c r="H24" s="58">
        <f>SUM(H10:H23)</f>
        <v>328</v>
      </c>
      <c r="I24" s="58">
        <f>SUM(I10:I23)</f>
        <v>4</v>
      </c>
      <c r="K24" s="59">
        <f>SUM(K10:K23)</f>
        <v>820</v>
      </c>
      <c r="L24" s="59">
        <f>SUM(L10:L23)</f>
        <v>440</v>
      </c>
      <c r="M24" s="59">
        <f>SUM(M10:M23)</f>
        <v>1260</v>
      </c>
    </row>
    <row r="25" spans="1:13" s="62" customFormat="1" ht="31.5" hidden="1" customHeight="1" x14ac:dyDescent="0.35">
      <c r="A25" s="60"/>
      <c r="B25" s="60"/>
      <c r="C25" s="61"/>
      <c r="D25" s="61"/>
      <c r="E25" s="61"/>
      <c r="F25" s="61"/>
      <c r="G25" s="61"/>
      <c r="H25" s="61"/>
      <c r="I25" s="61"/>
    </row>
    <row r="26" spans="1:13" s="62" customFormat="1" ht="31.5" hidden="1" customHeight="1" x14ac:dyDescent="0.35">
      <c r="A26" s="285" t="s">
        <v>25</v>
      </c>
      <c r="B26" s="285"/>
      <c r="C26" s="285"/>
      <c r="D26" s="285"/>
      <c r="E26" s="285"/>
      <c r="F26" s="285"/>
      <c r="G26" s="285"/>
      <c r="H26" s="285"/>
      <c r="I26" s="285"/>
    </row>
    <row r="27" spans="1:13" s="62" customFormat="1" ht="31.5" customHeight="1" x14ac:dyDescent="0.35">
      <c r="A27" s="60"/>
      <c r="B27" s="60"/>
      <c r="C27" s="61"/>
      <c r="D27" s="61"/>
      <c r="E27" s="61"/>
      <c r="F27" s="61"/>
      <c r="G27" s="61"/>
      <c r="H27" s="61"/>
      <c r="I27" s="61"/>
    </row>
    <row r="28" spans="1:13" s="64" customFormat="1" ht="31.5" customHeight="1" x14ac:dyDescent="0.3">
      <c r="B28" s="65"/>
      <c r="C28" s="66"/>
      <c r="D28" s="66"/>
      <c r="E28" s="66"/>
      <c r="F28" s="66"/>
      <c r="G28" s="66"/>
      <c r="H28" s="67"/>
      <c r="I28" s="67"/>
    </row>
    <row r="29" spans="1:13" s="64" customFormat="1" ht="31.5" customHeight="1" x14ac:dyDescent="0.3">
      <c r="B29" s="282" t="s">
        <v>75</v>
      </c>
      <c r="C29" s="282"/>
      <c r="D29" s="282"/>
      <c r="E29" s="282"/>
      <c r="F29" s="282"/>
      <c r="G29" s="282"/>
      <c r="H29" s="63"/>
      <c r="I29" s="63" t="s">
        <v>182</v>
      </c>
    </row>
    <row r="30" spans="1:13" s="64" customFormat="1" ht="31.5" customHeight="1" x14ac:dyDescent="0.3">
      <c r="B30" s="65"/>
      <c r="C30" s="66"/>
      <c r="D30" s="66"/>
      <c r="E30" s="66"/>
      <c r="F30" s="66"/>
      <c r="G30" s="66"/>
      <c r="H30" s="67"/>
      <c r="I30" s="67"/>
    </row>
    <row r="31" spans="1:13" s="64" customFormat="1" ht="48.75" customHeight="1" x14ac:dyDescent="0.3">
      <c r="B31" s="282" t="s">
        <v>67</v>
      </c>
      <c r="C31" s="282"/>
      <c r="D31" s="282"/>
      <c r="E31" s="282"/>
      <c r="F31" s="282"/>
      <c r="G31" s="282"/>
      <c r="H31" s="63"/>
      <c r="I31" s="104" t="s">
        <v>69</v>
      </c>
    </row>
    <row r="32" spans="1:13" ht="38.25" hidden="1" customHeight="1" x14ac:dyDescent="0.3"/>
    <row r="33" spans="1:9" hidden="1" x14ac:dyDescent="0.3">
      <c r="A33" s="283" t="s">
        <v>27</v>
      </c>
      <c r="B33" s="283"/>
      <c r="C33" s="283"/>
      <c r="D33" s="283"/>
      <c r="E33" s="283"/>
      <c r="F33" s="283"/>
      <c r="G33" s="283"/>
      <c r="H33" s="283"/>
      <c r="I33" s="283"/>
    </row>
    <row r="35" spans="1:9" hidden="1" x14ac:dyDescent="0.3"/>
    <row r="36" spans="1:9" hidden="1" x14ac:dyDescent="0.3"/>
  </sheetData>
  <mergeCells count="17">
    <mergeCell ref="B31:G31"/>
    <mergeCell ref="A33:I33"/>
    <mergeCell ref="F8:F9"/>
    <mergeCell ref="G8:G9"/>
    <mergeCell ref="H8:I8"/>
    <mergeCell ref="A26:I26"/>
    <mergeCell ref="B29:G29"/>
    <mergeCell ref="A8:A9"/>
    <mergeCell ref="B8:B9"/>
    <mergeCell ref="C8:C9"/>
    <mergeCell ref="D8:D9"/>
    <mergeCell ref="E8:E9"/>
    <mergeCell ref="G1:I1"/>
    <mergeCell ref="G2:I2"/>
    <mergeCell ref="G3:I3"/>
    <mergeCell ref="G4:I4"/>
    <mergeCell ref="A6:I6"/>
  </mergeCells>
  <printOptions horizontalCentered="1"/>
  <pageMargins left="0" right="0" top="0" bottom="0" header="0" footer="0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9"/>
  <sheetViews>
    <sheetView showZeros="0" view="pageBreakPreview" zoomScale="55" zoomScaleSheetLayoutView="55" workbookViewId="0">
      <selection activeCell="H9" sqref="H9"/>
    </sheetView>
  </sheetViews>
  <sheetFormatPr defaultColWidth="9.140625" defaultRowHeight="19.5" x14ac:dyDescent="0.3"/>
  <cols>
    <col min="1" max="1" width="8.140625" style="2" customWidth="1"/>
    <col min="2" max="2" width="29.42578125" style="2" customWidth="1"/>
    <col min="3" max="3" width="16.85546875" style="2" customWidth="1"/>
    <col min="4" max="4" width="25.5703125" style="2" customWidth="1"/>
    <col min="5" max="5" width="58.7109375" style="2" customWidth="1"/>
    <col min="6" max="6" width="23.140625" style="2" customWidth="1"/>
    <col min="7" max="7" width="25.28515625" style="2" customWidth="1"/>
    <col min="8" max="11" width="27.7109375" style="2" customWidth="1"/>
    <col min="12" max="12" width="26.85546875" style="2" customWidth="1"/>
    <col min="13" max="13" width="24" style="2" customWidth="1"/>
    <col min="14" max="16384" width="9.140625" style="2"/>
  </cols>
  <sheetData>
    <row r="1" spans="1:13" ht="32.25" customHeight="1" x14ac:dyDescent="0.3">
      <c r="K1" s="289" t="s">
        <v>40</v>
      </c>
      <c r="L1" s="289"/>
      <c r="M1" s="289"/>
    </row>
    <row r="2" spans="1:13" ht="48.75" customHeight="1" x14ac:dyDescent="0.3">
      <c r="K2" s="290" t="s">
        <v>66</v>
      </c>
      <c r="L2" s="290"/>
      <c r="M2" s="290"/>
    </row>
    <row r="3" spans="1:13" ht="29.25" customHeight="1" x14ac:dyDescent="0.3">
      <c r="K3" s="289" t="s">
        <v>41</v>
      </c>
      <c r="L3" s="289"/>
      <c r="M3" s="289"/>
    </row>
    <row r="4" spans="1:13" ht="33" customHeight="1" x14ac:dyDescent="0.3">
      <c r="K4" s="289" t="s">
        <v>42</v>
      </c>
      <c r="L4" s="289"/>
      <c r="M4" s="289"/>
    </row>
    <row r="6" spans="1:13" s="36" customFormat="1" ht="81" customHeight="1" x14ac:dyDescent="0.3">
      <c r="A6" s="291" t="s">
        <v>70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</row>
    <row r="7" spans="1:13" s="37" customFormat="1" ht="20.25" x14ac:dyDescent="0.3"/>
    <row r="8" spans="1:13" s="36" customFormat="1" ht="48.75" customHeight="1" x14ac:dyDescent="0.3">
      <c r="A8" s="286" t="s">
        <v>44</v>
      </c>
      <c r="B8" s="286" t="s">
        <v>43</v>
      </c>
      <c r="C8" s="286" t="s">
        <v>45</v>
      </c>
      <c r="D8" s="286" t="s">
        <v>46</v>
      </c>
      <c r="E8" s="293" t="s">
        <v>47</v>
      </c>
      <c r="F8" s="295" t="s">
        <v>85</v>
      </c>
      <c r="G8" s="296"/>
      <c r="H8" s="286" t="s">
        <v>76</v>
      </c>
      <c r="I8" s="286"/>
      <c r="J8" s="286"/>
      <c r="K8" s="286"/>
      <c r="L8" s="287" t="s">
        <v>79</v>
      </c>
      <c r="M8" s="288"/>
    </row>
    <row r="9" spans="1:13" s="36" customFormat="1" ht="92.25" customHeight="1" x14ac:dyDescent="0.3">
      <c r="A9" s="286"/>
      <c r="B9" s="286"/>
      <c r="C9" s="286"/>
      <c r="D9" s="286"/>
      <c r="E9" s="294"/>
      <c r="F9" s="49" t="s">
        <v>83</v>
      </c>
      <c r="G9" s="49" t="s">
        <v>84</v>
      </c>
      <c r="H9" s="49" t="s">
        <v>49</v>
      </c>
      <c r="I9" s="49" t="s">
        <v>77</v>
      </c>
      <c r="J9" s="49" t="s">
        <v>50</v>
      </c>
      <c r="K9" s="49" t="s">
        <v>78</v>
      </c>
      <c r="L9" s="49" t="s">
        <v>80</v>
      </c>
      <c r="M9" s="49" t="s">
        <v>81</v>
      </c>
    </row>
    <row r="10" spans="1:13" s="36" customFormat="1" ht="44.25" customHeight="1" x14ac:dyDescent="0.3">
      <c r="A10" s="38">
        <v>1</v>
      </c>
      <c r="B10" s="42" t="s">
        <v>52</v>
      </c>
      <c r="C10" s="39">
        <v>6</v>
      </c>
      <c r="D10" s="39"/>
      <c r="E10" s="39"/>
      <c r="F10" s="39">
        <f>+H10+J10</f>
        <v>14</v>
      </c>
      <c r="G10" s="39">
        <f>+I10+K10</f>
        <v>140</v>
      </c>
      <c r="H10" s="39">
        <v>14</v>
      </c>
      <c r="I10" s="39">
        <f>H10*10</f>
        <v>140</v>
      </c>
      <c r="J10" s="39"/>
      <c r="K10" s="39"/>
      <c r="L10" s="39">
        <v>14</v>
      </c>
      <c r="M10" s="69">
        <f>L10*0.0892857142857143</f>
        <v>1.2500000000000002</v>
      </c>
    </row>
    <row r="11" spans="1:13" s="36" customFormat="1" ht="44.25" customHeight="1" x14ac:dyDescent="0.3">
      <c r="A11" s="38">
        <f>1+A10</f>
        <v>2</v>
      </c>
      <c r="B11" s="42" t="s">
        <v>53</v>
      </c>
      <c r="C11" s="39">
        <v>5</v>
      </c>
      <c r="D11" s="39"/>
      <c r="E11" s="39"/>
      <c r="F11" s="39">
        <f t="shared" ref="F11:F23" si="0">+H11+J11</f>
        <v>25</v>
      </c>
      <c r="G11" s="39">
        <f t="shared" ref="G11:G23" si="1">+I11+K11</f>
        <v>250</v>
      </c>
      <c r="H11" s="39">
        <v>25</v>
      </c>
      <c r="I11" s="39">
        <f t="shared" ref="I11:I23" si="2">H11*10</f>
        <v>250</v>
      </c>
      <c r="J11" s="39"/>
      <c r="K11" s="39"/>
      <c r="L11" s="39">
        <v>25</v>
      </c>
      <c r="M11" s="69">
        <f t="shared" ref="M11:M23" si="3">L11*0.0892857142857143</f>
        <v>2.2321428571428577</v>
      </c>
    </row>
    <row r="12" spans="1:13" s="36" customFormat="1" ht="44.25" customHeight="1" x14ac:dyDescent="0.3">
      <c r="A12" s="38">
        <f t="shared" ref="A12:A23" si="4">1+A11</f>
        <v>3</v>
      </c>
      <c r="B12" s="42" t="s">
        <v>54</v>
      </c>
      <c r="C12" s="39">
        <v>7</v>
      </c>
      <c r="D12" s="39"/>
      <c r="E12" s="39"/>
      <c r="F12" s="39">
        <f t="shared" si="0"/>
        <v>17</v>
      </c>
      <c r="G12" s="39">
        <f t="shared" si="1"/>
        <v>170</v>
      </c>
      <c r="H12" s="39">
        <v>17</v>
      </c>
      <c r="I12" s="39">
        <f t="shared" si="2"/>
        <v>170</v>
      </c>
      <c r="J12" s="39"/>
      <c r="K12" s="39"/>
      <c r="L12" s="39">
        <v>17</v>
      </c>
      <c r="M12" s="69">
        <f t="shared" si="3"/>
        <v>1.5178571428571432</v>
      </c>
    </row>
    <row r="13" spans="1:13" s="36" customFormat="1" ht="44.25" customHeight="1" x14ac:dyDescent="0.3">
      <c r="A13" s="38">
        <f t="shared" si="4"/>
        <v>4</v>
      </c>
      <c r="B13" s="42" t="s">
        <v>55</v>
      </c>
      <c r="C13" s="39">
        <v>2</v>
      </c>
      <c r="D13" s="39"/>
      <c r="E13" s="39"/>
      <c r="F13" s="39">
        <f t="shared" si="0"/>
        <v>23</v>
      </c>
      <c r="G13" s="39">
        <f t="shared" si="1"/>
        <v>230</v>
      </c>
      <c r="H13" s="39">
        <v>23</v>
      </c>
      <c r="I13" s="39">
        <f t="shared" si="2"/>
        <v>230</v>
      </c>
      <c r="J13" s="39"/>
      <c r="K13" s="39"/>
      <c r="L13" s="39">
        <v>23</v>
      </c>
      <c r="M13" s="69">
        <f t="shared" si="3"/>
        <v>2.0535714285714288</v>
      </c>
    </row>
    <row r="14" spans="1:13" s="36" customFormat="1" ht="44.25" customHeight="1" x14ac:dyDescent="0.3">
      <c r="A14" s="38">
        <f t="shared" si="4"/>
        <v>5</v>
      </c>
      <c r="B14" s="42" t="s">
        <v>56</v>
      </c>
      <c r="C14" s="39">
        <v>8</v>
      </c>
      <c r="D14" s="39"/>
      <c r="E14" s="39"/>
      <c r="F14" s="39">
        <f t="shared" si="0"/>
        <v>35</v>
      </c>
      <c r="G14" s="39">
        <f t="shared" si="1"/>
        <v>350</v>
      </c>
      <c r="H14" s="39">
        <v>35</v>
      </c>
      <c r="I14" s="39">
        <f t="shared" si="2"/>
        <v>350</v>
      </c>
      <c r="J14" s="39"/>
      <c r="K14" s="39"/>
      <c r="L14" s="39">
        <v>35</v>
      </c>
      <c r="M14" s="69">
        <f t="shared" si="3"/>
        <v>3.1250000000000004</v>
      </c>
    </row>
    <row r="15" spans="1:13" s="36" customFormat="1" ht="44.25" customHeight="1" x14ac:dyDescent="0.3">
      <c r="A15" s="38">
        <v>6</v>
      </c>
      <c r="B15" s="42" t="s">
        <v>57</v>
      </c>
      <c r="C15" s="39">
        <v>9</v>
      </c>
      <c r="D15" s="39"/>
      <c r="E15" s="39"/>
      <c r="F15" s="39">
        <f t="shared" si="0"/>
        <v>9</v>
      </c>
      <c r="G15" s="39">
        <f t="shared" si="1"/>
        <v>490</v>
      </c>
      <c r="H15" s="39">
        <v>5</v>
      </c>
      <c r="I15" s="39">
        <f t="shared" si="2"/>
        <v>50</v>
      </c>
      <c r="J15" s="39">
        <v>4</v>
      </c>
      <c r="K15" s="39">
        <f>J15*110</f>
        <v>440</v>
      </c>
      <c r="L15" s="39">
        <v>125</v>
      </c>
      <c r="M15" s="69">
        <f t="shared" si="3"/>
        <v>11.160714285714288</v>
      </c>
    </row>
    <row r="16" spans="1:13" s="36" customFormat="1" ht="44.25" customHeight="1" x14ac:dyDescent="0.3">
      <c r="A16" s="38">
        <v>7</v>
      </c>
      <c r="B16" s="42" t="s">
        <v>58</v>
      </c>
      <c r="C16" s="39">
        <v>11</v>
      </c>
      <c r="D16" s="39"/>
      <c r="E16" s="39"/>
      <c r="F16" s="39">
        <f t="shared" si="0"/>
        <v>31</v>
      </c>
      <c r="G16" s="39">
        <f t="shared" si="1"/>
        <v>310</v>
      </c>
      <c r="H16" s="39">
        <v>31</v>
      </c>
      <c r="I16" s="39">
        <f t="shared" si="2"/>
        <v>310</v>
      </c>
      <c r="J16" s="39"/>
      <c r="K16" s="39"/>
      <c r="L16" s="39">
        <v>31</v>
      </c>
      <c r="M16" s="69">
        <f t="shared" si="3"/>
        <v>2.7678571428571432</v>
      </c>
    </row>
    <row r="17" spans="1:13" s="36" customFormat="1" ht="44.25" customHeight="1" x14ac:dyDescent="0.3">
      <c r="A17" s="38">
        <f t="shared" si="4"/>
        <v>8</v>
      </c>
      <c r="B17" s="42" t="s">
        <v>59</v>
      </c>
      <c r="C17" s="39">
        <v>4</v>
      </c>
      <c r="D17" s="39"/>
      <c r="E17" s="39"/>
      <c r="F17" s="39">
        <f t="shared" si="0"/>
        <v>24</v>
      </c>
      <c r="G17" s="39">
        <f t="shared" si="1"/>
        <v>240</v>
      </c>
      <c r="H17" s="39">
        <v>24</v>
      </c>
      <c r="I17" s="39">
        <f t="shared" si="2"/>
        <v>240</v>
      </c>
      <c r="J17" s="39"/>
      <c r="K17" s="39"/>
      <c r="L17" s="39">
        <v>24</v>
      </c>
      <c r="M17" s="69">
        <f t="shared" si="3"/>
        <v>2.1428571428571432</v>
      </c>
    </row>
    <row r="18" spans="1:13" s="36" customFormat="1" ht="44.25" customHeight="1" x14ac:dyDescent="0.3">
      <c r="A18" s="38">
        <f t="shared" si="4"/>
        <v>9</v>
      </c>
      <c r="B18" s="42" t="s">
        <v>60</v>
      </c>
      <c r="C18" s="39">
        <v>2</v>
      </c>
      <c r="D18" s="39"/>
      <c r="E18" s="39"/>
      <c r="F18" s="39">
        <f t="shared" si="0"/>
        <v>25</v>
      </c>
      <c r="G18" s="39">
        <f t="shared" si="1"/>
        <v>250</v>
      </c>
      <c r="H18" s="39">
        <v>25</v>
      </c>
      <c r="I18" s="39">
        <f t="shared" si="2"/>
        <v>250</v>
      </c>
      <c r="J18" s="39"/>
      <c r="K18" s="39"/>
      <c r="L18" s="39">
        <v>25</v>
      </c>
      <c r="M18" s="69">
        <f t="shared" si="3"/>
        <v>2.2321428571428577</v>
      </c>
    </row>
    <row r="19" spans="1:13" s="36" customFormat="1" ht="44.25" customHeight="1" x14ac:dyDescent="0.3">
      <c r="A19" s="38">
        <f t="shared" si="4"/>
        <v>10</v>
      </c>
      <c r="B19" s="42" t="s">
        <v>61</v>
      </c>
      <c r="C19" s="39">
        <v>6</v>
      </c>
      <c r="D19" s="39"/>
      <c r="E19" s="39"/>
      <c r="F19" s="39">
        <f t="shared" si="0"/>
        <v>28</v>
      </c>
      <c r="G19" s="39">
        <f t="shared" si="1"/>
        <v>280</v>
      </c>
      <c r="H19" s="39">
        <v>28</v>
      </c>
      <c r="I19" s="39">
        <f t="shared" si="2"/>
        <v>280</v>
      </c>
      <c r="J19" s="39"/>
      <c r="K19" s="39"/>
      <c r="L19" s="39">
        <v>28</v>
      </c>
      <c r="M19" s="69">
        <f t="shared" si="3"/>
        <v>2.5000000000000004</v>
      </c>
    </row>
    <row r="20" spans="1:13" s="36" customFormat="1" ht="44.25" customHeight="1" x14ac:dyDescent="0.3">
      <c r="A20" s="38">
        <f t="shared" si="4"/>
        <v>11</v>
      </c>
      <c r="B20" s="42" t="s">
        <v>62</v>
      </c>
      <c r="C20" s="39">
        <v>4</v>
      </c>
      <c r="D20" s="39"/>
      <c r="E20" s="39"/>
      <c r="F20" s="39">
        <f t="shared" si="0"/>
        <v>35</v>
      </c>
      <c r="G20" s="39">
        <f t="shared" si="1"/>
        <v>350</v>
      </c>
      <c r="H20" s="39">
        <v>35</v>
      </c>
      <c r="I20" s="39">
        <f t="shared" si="2"/>
        <v>350</v>
      </c>
      <c r="J20" s="39"/>
      <c r="K20" s="39"/>
      <c r="L20" s="39">
        <v>35</v>
      </c>
      <c r="M20" s="69">
        <f t="shared" si="3"/>
        <v>3.1250000000000004</v>
      </c>
    </row>
    <row r="21" spans="1:13" s="36" customFormat="1" ht="44.25" customHeight="1" x14ac:dyDescent="0.3">
      <c r="A21" s="38">
        <f t="shared" si="4"/>
        <v>12</v>
      </c>
      <c r="B21" s="42" t="s">
        <v>63</v>
      </c>
      <c r="C21" s="39">
        <v>6</v>
      </c>
      <c r="D21" s="39"/>
      <c r="E21" s="39"/>
      <c r="F21" s="39">
        <f t="shared" si="0"/>
        <v>34</v>
      </c>
      <c r="G21" s="39">
        <f t="shared" si="1"/>
        <v>340</v>
      </c>
      <c r="H21" s="39">
        <v>34</v>
      </c>
      <c r="I21" s="39">
        <f t="shared" si="2"/>
        <v>340</v>
      </c>
      <c r="J21" s="39"/>
      <c r="K21" s="39"/>
      <c r="L21" s="39">
        <v>34</v>
      </c>
      <c r="M21" s="69">
        <f t="shared" si="3"/>
        <v>3.0357142857142865</v>
      </c>
    </row>
    <row r="22" spans="1:13" s="36" customFormat="1" ht="44.25" customHeight="1" x14ac:dyDescent="0.3">
      <c r="A22" s="38">
        <f t="shared" si="4"/>
        <v>13</v>
      </c>
      <c r="B22" s="42" t="s">
        <v>64</v>
      </c>
      <c r="C22" s="39">
        <v>3</v>
      </c>
      <c r="D22" s="39"/>
      <c r="E22" s="39"/>
      <c r="F22" s="39">
        <f t="shared" si="0"/>
        <v>21</v>
      </c>
      <c r="G22" s="39">
        <f t="shared" si="1"/>
        <v>210</v>
      </c>
      <c r="H22" s="39">
        <v>21</v>
      </c>
      <c r="I22" s="39">
        <f t="shared" si="2"/>
        <v>210</v>
      </c>
      <c r="J22" s="39"/>
      <c r="K22" s="39"/>
      <c r="L22" s="39">
        <v>21</v>
      </c>
      <c r="M22" s="69">
        <f t="shared" si="3"/>
        <v>1.8750000000000004</v>
      </c>
    </row>
    <row r="23" spans="1:13" s="36" customFormat="1" ht="44.25" customHeight="1" x14ac:dyDescent="0.3">
      <c r="A23" s="38">
        <f t="shared" si="4"/>
        <v>14</v>
      </c>
      <c r="B23" s="42" t="s">
        <v>65</v>
      </c>
      <c r="C23" s="39">
        <v>5</v>
      </c>
      <c r="D23" s="39"/>
      <c r="E23" s="39"/>
      <c r="F23" s="39">
        <f t="shared" si="0"/>
        <v>11</v>
      </c>
      <c r="G23" s="39">
        <f t="shared" si="1"/>
        <v>110</v>
      </c>
      <c r="H23" s="39">
        <v>11</v>
      </c>
      <c r="I23" s="39">
        <f t="shared" si="2"/>
        <v>110</v>
      </c>
      <c r="J23" s="39"/>
      <c r="K23" s="39"/>
      <c r="L23" s="39">
        <v>11</v>
      </c>
      <c r="M23" s="69">
        <f t="shared" si="3"/>
        <v>0.98214285714285732</v>
      </c>
    </row>
    <row r="24" spans="1:13" s="41" customFormat="1" ht="44.25" customHeight="1" x14ac:dyDescent="0.3">
      <c r="A24" s="46">
        <v>14</v>
      </c>
      <c r="B24" s="47" t="s">
        <v>51</v>
      </c>
      <c r="C24" s="40">
        <f>SUM(C10:C23)</f>
        <v>78</v>
      </c>
      <c r="D24" s="40"/>
      <c r="E24" s="40"/>
      <c r="F24" s="40">
        <f t="shared" ref="F24:M24" si="5">SUM(F10:F23)</f>
        <v>332</v>
      </c>
      <c r="G24" s="40">
        <f t="shared" si="5"/>
        <v>3720</v>
      </c>
      <c r="H24" s="40">
        <f t="shared" si="5"/>
        <v>328</v>
      </c>
      <c r="I24" s="40">
        <f t="shared" si="5"/>
        <v>3280</v>
      </c>
      <c r="J24" s="40">
        <f t="shared" si="5"/>
        <v>4</v>
      </c>
      <c r="K24" s="40">
        <f t="shared" si="5"/>
        <v>440</v>
      </c>
      <c r="L24" s="40">
        <f t="shared" si="5"/>
        <v>448</v>
      </c>
      <c r="M24" s="70">
        <f t="shared" si="5"/>
        <v>40</v>
      </c>
    </row>
    <row r="25" spans="1:13" s="30" customFormat="1" ht="31.5" hidden="1" customHeight="1" x14ac:dyDescent="0.35">
      <c r="A25" s="31"/>
      <c r="B25" s="31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s="30" customFormat="1" ht="31.5" hidden="1" customHeight="1" x14ac:dyDescent="0.35">
      <c r="A26" s="229" t="s">
        <v>25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</row>
    <row r="27" spans="1:13" s="30" customFormat="1" ht="31.5" customHeight="1" x14ac:dyDescent="0.35">
      <c r="A27" s="31"/>
      <c r="B27" s="31"/>
      <c r="C27" s="33"/>
      <c r="D27" s="33"/>
      <c r="E27" s="33"/>
      <c r="F27" s="33"/>
      <c r="G27" s="50"/>
      <c r="H27" s="50"/>
      <c r="I27" s="50"/>
      <c r="J27" s="50"/>
      <c r="K27" s="50"/>
      <c r="L27" s="50"/>
      <c r="M27" s="68"/>
    </row>
    <row r="28" spans="1:13" s="30" customFormat="1" ht="31.5" customHeight="1" x14ac:dyDescent="0.35">
      <c r="A28" s="31"/>
      <c r="B28" s="292" t="s">
        <v>73</v>
      </c>
      <c r="C28" s="292"/>
      <c r="D28" s="292"/>
      <c r="E28" s="292"/>
      <c r="F28" s="292"/>
      <c r="G28" s="292"/>
      <c r="H28" s="43"/>
      <c r="I28" s="43"/>
      <c r="J28" s="43"/>
      <c r="L28" s="63" t="s">
        <v>72</v>
      </c>
      <c r="M28" s="43"/>
    </row>
    <row r="29" spans="1:13" s="30" customFormat="1" ht="31.5" customHeight="1" x14ac:dyDescent="0.35">
      <c r="A29" s="31"/>
      <c r="B29" s="48"/>
      <c r="C29" s="71"/>
      <c r="D29" s="71"/>
      <c r="E29" s="71"/>
      <c r="F29" s="71"/>
      <c r="G29" s="71"/>
      <c r="H29" s="33"/>
      <c r="I29" s="33"/>
      <c r="J29" s="33"/>
      <c r="L29" s="61"/>
      <c r="M29" s="33"/>
    </row>
    <row r="30" spans="1:13" s="35" customFormat="1" ht="51.75" customHeight="1" x14ac:dyDescent="0.3">
      <c r="B30" s="292" t="s">
        <v>82</v>
      </c>
      <c r="C30" s="292"/>
      <c r="D30" s="292"/>
      <c r="E30" s="292"/>
      <c r="F30" s="292"/>
      <c r="G30" s="292"/>
      <c r="H30" s="43"/>
      <c r="I30" s="43"/>
      <c r="J30" s="43"/>
      <c r="L30" s="63" t="s">
        <v>68</v>
      </c>
      <c r="M30" s="43"/>
    </row>
    <row r="31" spans="1:13" s="35" customFormat="1" ht="31.5" customHeight="1" x14ac:dyDescent="0.3">
      <c r="B31" s="44"/>
      <c r="C31" s="45"/>
      <c r="D31" s="45"/>
      <c r="E31" s="45"/>
      <c r="F31" s="45"/>
      <c r="G31" s="45"/>
      <c r="H31" s="45"/>
      <c r="I31" s="45"/>
      <c r="J31" s="45"/>
      <c r="L31" s="67"/>
      <c r="M31" s="45"/>
    </row>
    <row r="32" spans="1:13" s="35" customFormat="1" ht="31.5" customHeight="1" x14ac:dyDescent="0.3">
      <c r="B32" s="292" t="s">
        <v>75</v>
      </c>
      <c r="C32" s="292"/>
      <c r="D32" s="292"/>
      <c r="E32" s="292"/>
      <c r="F32" s="292"/>
      <c r="G32" s="292"/>
      <c r="H32" s="43"/>
      <c r="I32" s="43"/>
      <c r="J32" s="43"/>
      <c r="L32" s="63" t="s">
        <v>74</v>
      </c>
      <c r="M32" s="43"/>
    </row>
    <row r="33" spans="1:13" s="35" customFormat="1" ht="31.5" customHeight="1" x14ac:dyDescent="0.3">
      <c r="B33" s="44"/>
      <c r="C33" s="45"/>
      <c r="D33" s="45"/>
      <c r="E33" s="45"/>
      <c r="F33" s="45"/>
      <c r="G33" s="45"/>
      <c r="H33" s="45"/>
      <c r="I33" s="45"/>
      <c r="J33" s="45"/>
      <c r="L33" s="67"/>
      <c r="M33" s="45"/>
    </row>
    <row r="34" spans="1:13" s="35" customFormat="1" ht="48.75" customHeight="1" x14ac:dyDescent="0.3">
      <c r="B34" s="292" t="s">
        <v>67</v>
      </c>
      <c r="C34" s="292"/>
      <c r="D34" s="292"/>
      <c r="E34" s="292"/>
      <c r="F34" s="292"/>
      <c r="G34" s="292"/>
      <c r="H34" s="43"/>
      <c r="I34" s="43"/>
      <c r="J34" s="43"/>
      <c r="L34" s="63" t="s">
        <v>69</v>
      </c>
      <c r="M34" s="43"/>
    </row>
    <row r="35" spans="1:13" ht="38.25" hidden="1" customHeight="1" x14ac:dyDescent="0.3"/>
    <row r="36" spans="1:13" hidden="1" x14ac:dyDescent="0.3">
      <c r="A36" s="212" t="s">
        <v>27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</row>
    <row r="38" spans="1:13" hidden="1" x14ac:dyDescent="0.3"/>
    <row r="39" spans="1:13" hidden="1" x14ac:dyDescent="0.3"/>
  </sheetData>
  <mergeCells count="19">
    <mergeCell ref="A36:M36"/>
    <mergeCell ref="D8:D9"/>
    <mergeCell ref="A6:M6"/>
    <mergeCell ref="A8:A9"/>
    <mergeCell ref="B8:B9"/>
    <mergeCell ref="C8:C9"/>
    <mergeCell ref="B34:G34"/>
    <mergeCell ref="B32:G32"/>
    <mergeCell ref="B30:G30"/>
    <mergeCell ref="B28:G28"/>
    <mergeCell ref="E8:E9"/>
    <mergeCell ref="F8:G8"/>
    <mergeCell ref="A26:M26"/>
    <mergeCell ref="H8:K8"/>
    <mergeCell ref="L8:M8"/>
    <mergeCell ref="K1:M1"/>
    <mergeCell ref="K2:M2"/>
    <mergeCell ref="K3:M3"/>
    <mergeCell ref="K4:M4"/>
  </mergeCells>
  <printOptions horizontalCentered="1"/>
  <pageMargins left="0" right="0" top="0" bottom="0" header="0" footer="0"/>
  <pageSetup paperSize="9"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2:Q350"/>
  <sheetViews>
    <sheetView view="pageBreakPreview" zoomScale="70" zoomScaleSheetLayoutView="70" workbookViewId="0">
      <selection activeCell="B344" sqref="B344"/>
    </sheetView>
  </sheetViews>
  <sheetFormatPr defaultRowHeight="20.25" x14ac:dyDescent="0.25"/>
  <cols>
    <col min="1" max="1" width="19.140625" style="158" customWidth="1"/>
    <col min="2" max="2" width="6.28515625" style="158" customWidth="1"/>
    <col min="3" max="3" width="25.28515625" style="107" customWidth="1"/>
    <col min="4" max="4" width="7.7109375" style="107" customWidth="1"/>
    <col min="5" max="5" width="37.140625" style="107" customWidth="1"/>
    <col min="6" max="6" width="9.140625" style="107" customWidth="1"/>
    <col min="7" max="8" width="20.85546875" style="107" customWidth="1"/>
    <col min="9" max="9" width="13.42578125" style="107" customWidth="1"/>
    <col min="10" max="10" width="13.28515625" style="159" customWidth="1"/>
    <col min="11" max="11" width="13.42578125" style="107" customWidth="1"/>
    <col min="12" max="12" width="13.28515625" style="159" customWidth="1"/>
    <col min="13" max="13" width="0" style="107" hidden="1" customWidth="1"/>
    <col min="14" max="16384" width="9.140625" style="107"/>
  </cols>
  <sheetData>
    <row r="2" spans="1:12" ht="24.75" customHeight="1" x14ac:dyDescent="0.25">
      <c r="A2" s="106"/>
      <c r="B2" s="106"/>
      <c r="C2" s="106"/>
      <c r="D2" s="106"/>
      <c r="E2" s="106"/>
      <c r="F2" s="106"/>
      <c r="H2" s="108"/>
      <c r="I2" s="297" t="s">
        <v>40</v>
      </c>
      <c r="J2" s="297"/>
      <c r="K2" s="297"/>
      <c r="L2" s="297"/>
    </row>
    <row r="3" spans="1:12" ht="39" customHeight="1" x14ac:dyDescent="0.25">
      <c r="A3" s="106"/>
      <c r="B3" s="106"/>
      <c r="C3" s="106"/>
      <c r="D3" s="106"/>
      <c r="E3" s="106"/>
      <c r="F3" s="106"/>
      <c r="H3" s="108"/>
      <c r="I3" s="297" t="s">
        <v>184</v>
      </c>
      <c r="J3" s="297"/>
      <c r="K3" s="297"/>
      <c r="L3" s="297"/>
    </row>
    <row r="4" spans="1:12" ht="24.75" customHeight="1" x14ac:dyDescent="0.25">
      <c r="A4" s="106"/>
      <c r="B4" s="106"/>
      <c r="C4" s="106"/>
      <c r="D4" s="106"/>
      <c r="E4" s="106"/>
      <c r="F4" s="106"/>
      <c r="H4" s="108"/>
      <c r="I4" s="297" t="s">
        <v>188</v>
      </c>
      <c r="J4" s="297"/>
      <c r="K4" s="297"/>
      <c r="L4" s="297"/>
    </row>
    <row r="5" spans="1:12" ht="28.5" customHeight="1" x14ac:dyDescent="0.25">
      <c r="A5" s="106"/>
      <c r="B5" s="106"/>
      <c r="C5" s="106"/>
      <c r="D5" s="106"/>
      <c r="E5" s="106"/>
      <c r="F5" s="106"/>
      <c r="H5" s="108"/>
      <c r="I5" s="297" t="s">
        <v>553</v>
      </c>
      <c r="J5" s="297"/>
      <c r="K5" s="297"/>
      <c r="L5" s="297"/>
    </row>
    <row r="6" spans="1:12" ht="21" customHeight="1" x14ac:dyDescent="0.25">
      <c r="A6" s="109"/>
      <c r="B6" s="109"/>
      <c r="C6" s="110"/>
      <c r="D6" s="110"/>
      <c r="E6" s="110"/>
      <c r="F6" s="110"/>
      <c r="G6" s="110"/>
      <c r="H6" s="110"/>
      <c r="I6" s="110"/>
      <c r="J6" s="111"/>
      <c r="K6" s="253"/>
      <c r="L6" s="253"/>
    </row>
    <row r="7" spans="1:12" ht="46.5" customHeight="1" x14ac:dyDescent="0.25">
      <c r="A7" s="298" t="s">
        <v>112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</row>
    <row r="8" spans="1:12" ht="11.25" customHeight="1" x14ac:dyDescent="0.25">
      <c r="A8" s="109"/>
      <c r="B8" s="109"/>
      <c r="C8" s="110"/>
      <c r="D8" s="110"/>
      <c r="E8" s="110"/>
      <c r="F8" s="110"/>
      <c r="G8" s="110"/>
      <c r="H8" s="110"/>
      <c r="I8" s="110"/>
      <c r="J8" s="111"/>
      <c r="K8" s="110"/>
      <c r="L8" s="110"/>
    </row>
    <row r="9" spans="1:12" ht="22.5" customHeight="1" x14ac:dyDescent="0.25">
      <c r="A9" s="256" t="s">
        <v>43</v>
      </c>
      <c r="B9" s="255" t="s">
        <v>86</v>
      </c>
      <c r="C9" s="255"/>
      <c r="D9" s="255" t="s">
        <v>87</v>
      </c>
      <c r="E9" s="255"/>
      <c r="F9" s="255" t="s">
        <v>110</v>
      </c>
      <c r="G9" s="255"/>
      <c r="H9" s="255"/>
      <c r="I9" s="255" t="s">
        <v>88</v>
      </c>
      <c r="J9" s="255"/>
      <c r="K9" s="255"/>
      <c r="L9" s="255"/>
    </row>
    <row r="10" spans="1:12" s="106" customFormat="1" ht="42.75" customHeight="1" x14ac:dyDescent="0.25">
      <c r="A10" s="256"/>
      <c r="B10" s="256" t="s">
        <v>89</v>
      </c>
      <c r="C10" s="255" t="s">
        <v>90</v>
      </c>
      <c r="D10" s="256" t="s">
        <v>89</v>
      </c>
      <c r="E10" s="255" t="s">
        <v>91</v>
      </c>
      <c r="F10" s="255" t="s">
        <v>92</v>
      </c>
      <c r="G10" s="255" t="s">
        <v>88</v>
      </c>
      <c r="H10" s="255"/>
      <c r="I10" s="255" t="s">
        <v>93</v>
      </c>
      <c r="J10" s="255"/>
      <c r="K10" s="255" t="s">
        <v>94</v>
      </c>
      <c r="L10" s="255"/>
    </row>
    <row r="11" spans="1:12" s="106" customFormat="1" ht="107.25" customHeight="1" x14ac:dyDescent="0.25">
      <c r="A11" s="256"/>
      <c r="B11" s="256"/>
      <c r="C11" s="255"/>
      <c r="D11" s="256"/>
      <c r="E11" s="255"/>
      <c r="F11" s="255"/>
      <c r="G11" s="112" t="s">
        <v>130</v>
      </c>
      <c r="H11" s="112" t="s">
        <v>95</v>
      </c>
      <c r="I11" s="112" t="s">
        <v>96</v>
      </c>
      <c r="J11" s="113" t="s">
        <v>97</v>
      </c>
      <c r="K11" s="112" t="s">
        <v>96</v>
      </c>
      <c r="L11" s="113" t="s">
        <v>97</v>
      </c>
    </row>
    <row r="12" spans="1:12" ht="26.25" customHeight="1" x14ac:dyDescent="0.25">
      <c r="A12" s="114">
        <v>1</v>
      </c>
      <c r="B12" s="114">
        <f t="shared" ref="B12:L12" si="0">+A12+1</f>
        <v>2</v>
      </c>
      <c r="C12" s="115">
        <f t="shared" si="0"/>
        <v>3</v>
      </c>
      <c r="D12" s="115">
        <f t="shared" si="0"/>
        <v>4</v>
      </c>
      <c r="E12" s="115">
        <f t="shared" si="0"/>
        <v>5</v>
      </c>
      <c r="F12" s="115">
        <f>+E12+1</f>
        <v>6</v>
      </c>
      <c r="G12" s="115">
        <f t="shared" si="0"/>
        <v>7</v>
      </c>
      <c r="H12" s="115">
        <f t="shared" si="0"/>
        <v>8</v>
      </c>
      <c r="I12" s="115">
        <f t="shared" si="0"/>
        <v>9</v>
      </c>
      <c r="J12" s="114">
        <f t="shared" si="0"/>
        <v>10</v>
      </c>
      <c r="K12" s="115">
        <f t="shared" si="0"/>
        <v>11</v>
      </c>
      <c r="L12" s="114">
        <f t="shared" si="0"/>
        <v>12</v>
      </c>
    </row>
    <row r="13" spans="1:12" s="106" customFormat="1" ht="26.25" customHeight="1" x14ac:dyDescent="0.25">
      <c r="A13" s="299" t="s">
        <v>53</v>
      </c>
      <c r="B13" s="300">
        <v>1</v>
      </c>
      <c r="C13" s="300" t="s">
        <v>120</v>
      </c>
      <c r="D13" s="116">
        <v>1</v>
      </c>
      <c r="E13" s="39" t="s">
        <v>518</v>
      </c>
      <c r="F13" s="116">
        <v>1</v>
      </c>
      <c r="G13" s="116">
        <v>1</v>
      </c>
      <c r="H13" s="116"/>
      <c r="I13" s="116">
        <v>1</v>
      </c>
      <c r="J13" s="117">
        <v>0.06</v>
      </c>
      <c r="K13" s="118"/>
      <c r="L13" s="119"/>
    </row>
    <row r="14" spans="1:12" s="106" customFormat="1" ht="26.25" customHeight="1" x14ac:dyDescent="0.25">
      <c r="A14" s="299"/>
      <c r="B14" s="301"/>
      <c r="C14" s="301"/>
      <c r="D14" s="116">
        <f>1+D13</f>
        <v>2</v>
      </c>
      <c r="E14" s="39" t="s">
        <v>519</v>
      </c>
      <c r="F14" s="116">
        <v>1</v>
      </c>
      <c r="G14" s="116">
        <v>1</v>
      </c>
      <c r="H14" s="116"/>
      <c r="I14" s="116">
        <v>1</v>
      </c>
      <c r="J14" s="117">
        <v>0.06</v>
      </c>
      <c r="K14" s="118"/>
      <c r="L14" s="119"/>
    </row>
    <row r="15" spans="1:12" s="106" customFormat="1" ht="26.25" customHeight="1" x14ac:dyDescent="0.25">
      <c r="A15" s="299"/>
      <c r="B15" s="300">
        <v>2</v>
      </c>
      <c r="C15" s="300" t="s">
        <v>121</v>
      </c>
      <c r="D15" s="116">
        <f t="shared" ref="D15:D27" si="1">1+D14</f>
        <v>3</v>
      </c>
      <c r="E15" s="39" t="s">
        <v>520</v>
      </c>
      <c r="F15" s="116">
        <v>1</v>
      </c>
      <c r="G15" s="116">
        <v>1</v>
      </c>
      <c r="H15" s="116"/>
      <c r="I15" s="116">
        <v>1</v>
      </c>
      <c r="J15" s="117">
        <v>0.06</v>
      </c>
      <c r="K15" s="118"/>
      <c r="L15" s="119"/>
    </row>
    <row r="16" spans="1:12" s="106" customFormat="1" ht="26.25" customHeight="1" x14ac:dyDescent="0.25">
      <c r="A16" s="299"/>
      <c r="B16" s="302"/>
      <c r="C16" s="302"/>
      <c r="D16" s="116">
        <f t="shared" si="1"/>
        <v>4</v>
      </c>
      <c r="E16" s="39" t="s">
        <v>521</v>
      </c>
      <c r="F16" s="116">
        <v>1</v>
      </c>
      <c r="G16" s="116">
        <v>1</v>
      </c>
      <c r="H16" s="116"/>
      <c r="I16" s="116">
        <v>1</v>
      </c>
      <c r="J16" s="117">
        <v>0.06</v>
      </c>
      <c r="K16" s="118"/>
      <c r="L16" s="119"/>
    </row>
    <row r="17" spans="1:12" s="106" customFormat="1" ht="26.25" customHeight="1" x14ac:dyDescent="0.25">
      <c r="A17" s="299"/>
      <c r="B17" s="301">
        <v>3</v>
      </c>
      <c r="C17" s="301" t="s">
        <v>122</v>
      </c>
      <c r="D17" s="116">
        <f t="shared" si="1"/>
        <v>5</v>
      </c>
      <c r="E17" s="39" t="s">
        <v>522</v>
      </c>
      <c r="F17" s="116">
        <v>1</v>
      </c>
      <c r="G17" s="116">
        <v>1</v>
      </c>
      <c r="H17" s="116"/>
      <c r="I17" s="116">
        <v>1</v>
      </c>
      <c r="J17" s="117">
        <v>0.06</v>
      </c>
      <c r="K17" s="118"/>
      <c r="L17" s="119"/>
    </row>
    <row r="18" spans="1:12" s="106" customFormat="1" ht="26.25" customHeight="1" x14ac:dyDescent="0.25">
      <c r="A18" s="299"/>
      <c r="B18" s="301"/>
      <c r="C18" s="301"/>
      <c r="D18" s="116">
        <f t="shared" si="1"/>
        <v>6</v>
      </c>
      <c r="E18" s="39" t="s">
        <v>523</v>
      </c>
      <c r="F18" s="116">
        <v>1</v>
      </c>
      <c r="G18" s="116">
        <v>1</v>
      </c>
      <c r="H18" s="116"/>
      <c r="I18" s="116">
        <v>1</v>
      </c>
      <c r="J18" s="117">
        <v>0.06</v>
      </c>
      <c r="K18" s="118"/>
      <c r="L18" s="119"/>
    </row>
    <row r="19" spans="1:12" s="106" customFormat="1" ht="26.25" customHeight="1" x14ac:dyDescent="0.25">
      <c r="A19" s="299"/>
      <c r="B19" s="301"/>
      <c r="C19" s="301"/>
      <c r="D19" s="116">
        <f t="shared" si="1"/>
        <v>7</v>
      </c>
      <c r="E19" s="39" t="s">
        <v>524</v>
      </c>
      <c r="F19" s="116">
        <v>1</v>
      </c>
      <c r="G19" s="116">
        <v>1</v>
      </c>
      <c r="H19" s="116"/>
      <c r="I19" s="116">
        <v>1</v>
      </c>
      <c r="J19" s="117">
        <v>0.06</v>
      </c>
      <c r="K19" s="118"/>
      <c r="L19" s="119"/>
    </row>
    <row r="20" spans="1:12" s="106" customFormat="1" ht="26.25" customHeight="1" x14ac:dyDescent="0.25">
      <c r="A20" s="299"/>
      <c r="B20" s="302"/>
      <c r="C20" s="302"/>
      <c r="D20" s="116">
        <f t="shared" si="1"/>
        <v>8</v>
      </c>
      <c r="E20" s="39" t="s">
        <v>525</v>
      </c>
      <c r="F20" s="116">
        <v>1</v>
      </c>
      <c r="G20" s="116">
        <v>1</v>
      </c>
      <c r="H20" s="116"/>
      <c r="I20" s="116">
        <v>1</v>
      </c>
      <c r="J20" s="117">
        <v>0.06</v>
      </c>
      <c r="K20" s="118"/>
      <c r="L20" s="119"/>
    </row>
    <row r="21" spans="1:12" s="106" customFormat="1" ht="26.25" customHeight="1" x14ac:dyDescent="0.25">
      <c r="A21" s="299"/>
      <c r="B21" s="122" t="s">
        <v>217</v>
      </c>
      <c r="C21" s="122" t="s">
        <v>533</v>
      </c>
      <c r="D21" s="116">
        <f t="shared" si="1"/>
        <v>9</v>
      </c>
      <c r="E21" s="123" t="s">
        <v>526</v>
      </c>
      <c r="F21" s="116">
        <v>1</v>
      </c>
      <c r="G21" s="116">
        <v>1</v>
      </c>
      <c r="H21" s="116"/>
      <c r="I21" s="116">
        <v>1</v>
      </c>
      <c r="J21" s="117">
        <v>0.06</v>
      </c>
      <c r="K21" s="118"/>
      <c r="L21" s="119"/>
    </row>
    <row r="22" spans="1:12" s="106" customFormat="1" ht="26.25" customHeight="1" x14ac:dyDescent="0.25">
      <c r="A22" s="299"/>
      <c r="B22" s="300">
        <v>5</v>
      </c>
      <c r="C22" s="300" t="s">
        <v>123</v>
      </c>
      <c r="D22" s="116">
        <f t="shared" si="1"/>
        <v>10</v>
      </c>
      <c r="E22" s="39" t="s">
        <v>527</v>
      </c>
      <c r="F22" s="116">
        <v>1</v>
      </c>
      <c r="G22" s="116">
        <v>1</v>
      </c>
      <c r="H22" s="116"/>
      <c r="I22" s="116">
        <v>1</v>
      </c>
      <c r="J22" s="120">
        <v>0.06</v>
      </c>
      <c r="K22" s="118"/>
      <c r="L22" s="119"/>
    </row>
    <row r="23" spans="1:12" s="106" customFormat="1" ht="26.25" customHeight="1" x14ac:dyDescent="0.25">
      <c r="A23" s="299"/>
      <c r="B23" s="301"/>
      <c r="C23" s="301"/>
      <c r="D23" s="116">
        <f t="shared" si="1"/>
        <v>11</v>
      </c>
      <c r="E23" s="39" t="s">
        <v>528</v>
      </c>
      <c r="F23" s="116">
        <v>1</v>
      </c>
      <c r="G23" s="116">
        <v>1</v>
      </c>
      <c r="H23" s="116"/>
      <c r="I23" s="116">
        <v>1</v>
      </c>
      <c r="J23" s="117">
        <v>0.06</v>
      </c>
      <c r="K23" s="118"/>
      <c r="L23" s="119"/>
    </row>
    <row r="24" spans="1:12" s="106" customFormat="1" ht="26.25" customHeight="1" x14ac:dyDescent="0.25">
      <c r="A24" s="299"/>
      <c r="B24" s="301"/>
      <c r="C24" s="301"/>
      <c r="D24" s="116">
        <f t="shared" si="1"/>
        <v>12</v>
      </c>
      <c r="E24" s="39" t="s">
        <v>529</v>
      </c>
      <c r="F24" s="116">
        <v>1</v>
      </c>
      <c r="G24" s="116">
        <v>1</v>
      </c>
      <c r="H24" s="116"/>
      <c r="I24" s="116">
        <v>1</v>
      </c>
      <c r="J24" s="120">
        <v>0.06</v>
      </c>
      <c r="K24" s="118"/>
      <c r="L24" s="119"/>
    </row>
    <row r="25" spans="1:12" s="106" customFormat="1" ht="26.25" customHeight="1" x14ac:dyDescent="0.25">
      <c r="A25" s="299"/>
      <c r="B25" s="301"/>
      <c r="C25" s="301"/>
      <c r="D25" s="116">
        <f t="shared" si="1"/>
        <v>13</v>
      </c>
      <c r="E25" s="39" t="s">
        <v>530</v>
      </c>
      <c r="F25" s="116">
        <v>1</v>
      </c>
      <c r="G25" s="116">
        <v>1</v>
      </c>
      <c r="H25" s="116"/>
      <c r="I25" s="116">
        <v>1</v>
      </c>
      <c r="J25" s="120">
        <v>0.06</v>
      </c>
      <c r="K25" s="116"/>
      <c r="L25" s="121"/>
    </row>
    <row r="26" spans="1:12" s="106" customFormat="1" ht="26.25" customHeight="1" x14ac:dyDescent="0.25">
      <c r="A26" s="299"/>
      <c r="B26" s="301"/>
      <c r="C26" s="301"/>
      <c r="D26" s="116">
        <f t="shared" si="1"/>
        <v>14</v>
      </c>
      <c r="E26" s="39" t="s">
        <v>531</v>
      </c>
      <c r="F26" s="116">
        <v>1</v>
      </c>
      <c r="G26" s="116">
        <v>1</v>
      </c>
      <c r="H26" s="116"/>
      <c r="I26" s="116">
        <v>1</v>
      </c>
      <c r="J26" s="120">
        <v>0.06</v>
      </c>
      <c r="K26" s="116"/>
      <c r="L26" s="121"/>
    </row>
    <row r="27" spans="1:12" s="106" customFormat="1" ht="26.25" customHeight="1" x14ac:dyDescent="0.25">
      <c r="A27" s="299"/>
      <c r="B27" s="301"/>
      <c r="C27" s="301"/>
      <c r="D27" s="116">
        <f t="shared" si="1"/>
        <v>15</v>
      </c>
      <c r="E27" s="39" t="s">
        <v>532</v>
      </c>
      <c r="F27" s="116">
        <v>1</v>
      </c>
      <c r="G27" s="116">
        <v>1</v>
      </c>
      <c r="H27" s="116"/>
      <c r="I27" s="116">
        <v>1</v>
      </c>
      <c r="J27" s="120">
        <v>0.06</v>
      </c>
      <c r="K27" s="116"/>
      <c r="L27" s="121"/>
    </row>
    <row r="28" spans="1:12" s="106" customFormat="1" ht="26.25" customHeight="1" x14ac:dyDescent="0.25">
      <c r="A28" s="124" t="s">
        <v>118</v>
      </c>
      <c r="B28" s="124">
        <v>5</v>
      </c>
      <c r="C28" s="125" t="s">
        <v>119</v>
      </c>
      <c r="D28" s="112">
        <v>15</v>
      </c>
      <c r="E28" s="58" t="s">
        <v>151</v>
      </c>
      <c r="F28" s="112">
        <f t="shared" ref="F28:L28" si="2">SUM(F13:F27)</f>
        <v>15</v>
      </c>
      <c r="G28" s="112">
        <f t="shared" si="2"/>
        <v>15</v>
      </c>
      <c r="H28" s="112">
        <f t="shared" si="2"/>
        <v>0</v>
      </c>
      <c r="I28" s="112">
        <f t="shared" si="2"/>
        <v>15</v>
      </c>
      <c r="J28" s="126">
        <f t="shared" si="2"/>
        <v>0.90000000000000036</v>
      </c>
      <c r="K28" s="112">
        <f t="shared" si="2"/>
        <v>0</v>
      </c>
      <c r="L28" s="112">
        <f t="shared" si="2"/>
        <v>0</v>
      </c>
    </row>
    <row r="29" spans="1:12" s="106" customFormat="1" x14ac:dyDescent="0.25">
      <c r="A29" s="299" t="s">
        <v>54</v>
      </c>
      <c r="B29" s="306">
        <v>1</v>
      </c>
      <c r="C29" s="307" t="s">
        <v>160</v>
      </c>
      <c r="D29" s="116">
        <v>1</v>
      </c>
      <c r="E29" s="39" t="s">
        <v>269</v>
      </c>
      <c r="F29" s="116">
        <v>1</v>
      </c>
      <c r="G29" s="116">
        <v>1</v>
      </c>
      <c r="H29" s="116"/>
      <c r="I29" s="116">
        <v>1</v>
      </c>
      <c r="J29" s="117">
        <v>0.14000000000000001</v>
      </c>
      <c r="K29" s="118"/>
      <c r="L29" s="119"/>
    </row>
    <row r="30" spans="1:12" s="106" customFormat="1" x14ac:dyDescent="0.25">
      <c r="A30" s="299"/>
      <c r="B30" s="306"/>
      <c r="C30" s="308"/>
      <c r="D30" s="116">
        <f>1+D29</f>
        <v>2</v>
      </c>
      <c r="E30" s="39" t="s">
        <v>270</v>
      </c>
      <c r="F30" s="116">
        <v>1</v>
      </c>
      <c r="G30" s="116">
        <v>1</v>
      </c>
      <c r="H30" s="116"/>
      <c r="I30" s="116">
        <v>1</v>
      </c>
      <c r="J30" s="120">
        <v>0.14000000000000001</v>
      </c>
      <c r="K30" s="116"/>
      <c r="L30" s="121"/>
    </row>
    <row r="31" spans="1:12" s="106" customFormat="1" x14ac:dyDescent="0.25">
      <c r="A31" s="299"/>
      <c r="B31" s="306"/>
      <c r="C31" s="309"/>
      <c r="D31" s="116">
        <f t="shared" ref="D31:D45" si="3">1+D30</f>
        <v>3</v>
      </c>
      <c r="E31" s="39" t="s">
        <v>282</v>
      </c>
      <c r="F31" s="116">
        <v>1</v>
      </c>
      <c r="G31" s="116">
        <v>1</v>
      </c>
      <c r="H31" s="116"/>
      <c r="I31" s="116">
        <v>1</v>
      </c>
      <c r="J31" s="117">
        <v>0.14000000000000001</v>
      </c>
      <c r="K31" s="118"/>
      <c r="L31" s="119"/>
    </row>
    <row r="32" spans="1:12" s="106" customFormat="1" x14ac:dyDescent="0.25">
      <c r="A32" s="299"/>
      <c r="B32" s="306">
        <v>2</v>
      </c>
      <c r="C32" s="303" t="s">
        <v>161</v>
      </c>
      <c r="D32" s="116">
        <f t="shared" si="3"/>
        <v>4</v>
      </c>
      <c r="E32" s="39" t="s">
        <v>271</v>
      </c>
      <c r="F32" s="116">
        <v>1</v>
      </c>
      <c r="G32" s="116">
        <v>1</v>
      </c>
      <c r="H32" s="116"/>
      <c r="I32" s="116">
        <v>1</v>
      </c>
      <c r="J32" s="117">
        <v>0.12</v>
      </c>
      <c r="K32" s="118"/>
      <c r="L32" s="119"/>
    </row>
    <row r="33" spans="1:12" s="106" customFormat="1" x14ac:dyDescent="0.25">
      <c r="A33" s="299"/>
      <c r="B33" s="306"/>
      <c r="C33" s="305"/>
      <c r="D33" s="116">
        <f t="shared" si="3"/>
        <v>5</v>
      </c>
      <c r="E33" s="39" t="s">
        <v>283</v>
      </c>
      <c r="F33" s="116">
        <v>1</v>
      </c>
      <c r="G33" s="116">
        <v>1</v>
      </c>
      <c r="H33" s="116"/>
      <c r="I33" s="116">
        <v>1</v>
      </c>
      <c r="J33" s="117">
        <v>0.12</v>
      </c>
      <c r="K33" s="118"/>
      <c r="L33" s="119"/>
    </row>
    <row r="34" spans="1:12" s="106" customFormat="1" x14ac:dyDescent="0.25">
      <c r="A34" s="299"/>
      <c r="B34" s="56">
        <v>3</v>
      </c>
      <c r="C34" s="127" t="s">
        <v>162</v>
      </c>
      <c r="D34" s="116">
        <f t="shared" si="3"/>
        <v>6</v>
      </c>
      <c r="E34" s="128" t="s">
        <v>272</v>
      </c>
      <c r="F34" s="116">
        <v>1</v>
      </c>
      <c r="G34" s="116">
        <v>1</v>
      </c>
      <c r="H34" s="116"/>
      <c r="I34" s="116">
        <v>1</v>
      </c>
      <c r="J34" s="117">
        <v>0.14000000000000001</v>
      </c>
      <c r="K34" s="118"/>
      <c r="L34" s="119"/>
    </row>
    <row r="35" spans="1:12" s="106" customFormat="1" x14ac:dyDescent="0.25">
      <c r="A35" s="299"/>
      <c r="B35" s="56">
        <v>4</v>
      </c>
      <c r="C35" s="127" t="s">
        <v>163</v>
      </c>
      <c r="D35" s="116">
        <f t="shared" si="3"/>
        <v>7</v>
      </c>
      <c r="E35" s="128" t="s">
        <v>273</v>
      </c>
      <c r="F35" s="116">
        <v>1</v>
      </c>
      <c r="G35" s="116">
        <v>1</v>
      </c>
      <c r="H35" s="116"/>
      <c r="I35" s="116">
        <v>1</v>
      </c>
      <c r="J35" s="117">
        <v>0.16</v>
      </c>
      <c r="K35" s="118"/>
      <c r="L35" s="119"/>
    </row>
    <row r="36" spans="1:12" s="106" customFormat="1" x14ac:dyDescent="0.25">
      <c r="A36" s="299"/>
      <c r="B36" s="306">
        <v>5</v>
      </c>
      <c r="C36" s="310" t="s">
        <v>164</v>
      </c>
      <c r="D36" s="116">
        <f t="shared" si="3"/>
        <v>8</v>
      </c>
      <c r="E36" s="39" t="s">
        <v>284</v>
      </c>
      <c r="F36" s="116">
        <v>1</v>
      </c>
      <c r="G36" s="116">
        <v>1</v>
      </c>
      <c r="H36" s="116"/>
      <c r="I36" s="116">
        <v>1</v>
      </c>
      <c r="J36" s="117">
        <v>0.14000000000000001</v>
      </c>
      <c r="K36" s="118"/>
      <c r="L36" s="119"/>
    </row>
    <row r="37" spans="1:12" s="106" customFormat="1" x14ac:dyDescent="0.25">
      <c r="A37" s="299"/>
      <c r="B37" s="306"/>
      <c r="C37" s="311"/>
      <c r="D37" s="116">
        <f t="shared" si="3"/>
        <v>9</v>
      </c>
      <c r="E37" s="39" t="s">
        <v>274</v>
      </c>
      <c r="F37" s="116">
        <v>1</v>
      </c>
      <c r="G37" s="116">
        <v>1</v>
      </c>
      <c r="H37" s="116"/>
      <c r="I37" s="116">
        <v>1</v>
      </c>
      <c r="J37" s="117">
        <v>0.14000000000000001</v>
      </c>
      <c r="K37" s="118"/>
      <c r="L37" s="119"/>
    </row>
    <row r="38" spans="1:12" s="106" customFormat="1" x14ac:dyDescent="0.25">
      <c r="A38" s="299"/>
      <c r="B38" s="306"/>
      <c r="C38" s="311"/>
      <c r="D38" s="116">
        <f t="shared" si="3"/>
        <v>10</v>
      </c>
      <c r="E38" s="39" t="s">
        <v>275</v>
      </c>
      <c r="F38" s="116">
        <v>1</v>
      </c>
      <c r="G38" s="116">
        <v>1</v>
      </c>
      <c r="H38" s="116"/>
      <c r="I38" s="116">
        <v>1</v>
      </c>
      <c r="J38" s="117">
        <v>0.14000000000000001</v>
      </c>
      <c r="K38" s="118"/>
      <c r="L38" s="119"/>
    </row>
    <row r="39" spans="1:12" s="106" customFormat="1" x14ac:dyDescent="0.25">
      <c r="A39" s="299"/>
      <c r="B39" s="306"/>
      <c r="C39" s="311"/>
      <c r="D39" s="116">
        <f t="shared" si="3"/>
        <v>11</v>
      </c>
      <c r="E39" s="39" t="s">
        <v>276</v>
      </c>
      <c r="F39" s="116">
        <v>1</v>
      </c>
      <c r="G39" s="116">
        <v>1</v>
      </c>
      <c r="H39" s="116"/>
      <c r="I39" s="116">
        <v>1</v>
      </c>
      <c r="J39" s="117">
        <v>0.14000000000000001</v>
      </c>
      <c r="K39" s="118"/>
      <c r="L39" s="119"/>
    </row>
    <row r="40" spans="1:12" s="106" customFormat="1" x14ac:dyDescent="0.25">
      <c r="A40" s="299"/>
      <c r="B40" s="306">
        <v>6</v>
      </c>
      <c r="C40" s="312" t="s">
        <v>286</v>
      </c>
      <c r="D40" s="116">
        <f t="shared" si="3"/>
        <v>12</v>
      </c>
      <c r="E40" s="39" t="s">
        <v>277</v>
      </c>
      <c r="F40" s="116">
        <v>1</v>
      </c>
      <c r="G40" s="116">
        <v>1</v>
      </c>
      <c r="H40" s="116"/>
      <c r="I40" s="116">
        <v>1</v>
      </c>
      <c r="J40" s="117">
        <v>0.14000000000000001</v>
      </c>
      <c r="K40" s="118"/>
      <c r="L40" s="119"/>
    </row>
    <row r="41" spans="1:12" s="106" customFormat="1" x14ac:dyDescent="0.25">
      <c r="A41" s="299"/>
      <c r="B41" s="306"/>
      <c r="C41" s="312"/>
      <c r="D41" s="116">
        <f t="shared" si="3"/>
        <v>13</v>
      </c>
      <c r="E41" s="39" t="s">
        <v>285</v>
      </c>
      <c r="F41" s="116">
        <v>1</v>
      </c>
      <c r="G41" s="116">
        <v>1</v>
      </c>
      <c r="H41" s="116"/>
      <c r="I41" s="116">
        <v>1</v>
      </c>
      <c r="J41" s="117">
        <v>0.14000000000000001</v>
      </c>
      <c r="K41" s="118"/>
      <c r="L41" s="119"/>
    </row>
    <row r="42" spans="1:12" s="106" customFormat="1" x14ac:dyDescent="0.25">
      <c r="A42" s="299"/>
      <c r="B42" s="306">
        <v>7</v>
      </c>
      <c r="C42" s="303" t="s">
        <v>165</v>
      </c>
      <c r="D42" s="116">
        <f t="shared" si="3"/>
        <v>14</v>
      </c>
      <c r="E42" s="39" t="s">
        <v>278</v>
      </c>
      <c r="F42" s="116">
        <v>1</v>
      </c>
      <c r="G42" s="116">
        <v>1</v>
      </c>
      <c r="H42" s="116"/>
      <c r="I42" s="116">
        <v>1</v>
      </c>
      <c r="J42" s="117">
        <v>0.14000000000000001</v>
      </c>
      <c r="K42" s="118"/>
      <c r="L42" s="119"/>
    </row>
    <row r="43" spans="1:12" s="129" customFormat="1" x14ac:dyDescent="0.25">
      <c r="A43" s="299"/>
      <c r="B43" s="306"/>
      <c r="C43" s="304"/>
      <c r="D43" s="116">
        <f t="shared" si="3"/>
        <v>15</v>
      </c>
      <c r="E43" s="39" t="s">
        <v>279</v>
      </c>
      <c r="F43" s="116">
        <v>1</v>
      </c>
      <c r="G43" s="116">
        <v>1</v>
      </c>
      <c r="H43" s="112"/>
      <c r="I43" s="116">
        <v>1</v>
      </c>
      <c r="J43" s="117">
        <v>0.14000000000000001</v>
      </c>
      <c r="K43" s="112"/>
      <c r="L43" s="113"/>
    </row>
    <row r="44" spans="1:12" s="106" customFormat="1" x14ac:dyDescent="0.25">
      <c r="A44" s="299"/>
      <c r="B44" s="306"/>
      <c r="C44" s="304"/>
      <c r="D44" s="116">
        <f t="shared" si="3"/>
        <v>16</v>
      </c>
      <c r="E44" s="39" t="s">
        <v>280</v>
      </c>
      <c r="F44" s="116">
        <v>1</v>
      </c>
      <c r="G44" s="116">
        <v>1</v>
      </c>
      <c r="H44" s="130"/>
      <c r="I44" s="116">
        <v>1</v>
      </c>
      <c r="J44" s="117">
        <v>0.14000000000000001</v>
      </c>
      <c r="K44" s="130"/>
      <c r="L44" s="121"/>
    </row>
    <row r="45" spans="1:12" x14ac:dyDescent="0.25">
      <c r="A45" s="299"/>
      <c r="B45" s="306"/>
      <c r="C45" s="305"/>
      <c r="D45" s="116">
        <f t="shared" si="3"/>
        <v>17</v>
      </c>
      <c r="E45" s="39" t="s">
        <v>281</v>
      </c>
      <c r="F45" s="116">
        <v>1</v>
      </c>
      <c r="G45" s="116">
        <v>1</v>
      </c>
      <c r="H45" s="116"/>
      <c r="I45" s="116">
        <v>1</v>
      </c>
      <c r="J45" s="117">
        <v>0.14000000000000001</v>
      </c>
      <c r="K45" s="116"/>
      <c r="L45" s="121"/>
    </row>
    <row r="46" spans="1:12" s="106" customFormat="1" x14ac:dyDescent="0.25">
      <c r="A46" s="124" t="s">
        <v>118</v>
      </c>
      <c r="B46" s="124">
        <v>7</v>
      </c>
      <c r="C46" s="125" t="s">
        <v>119</v>
      </c>
      <c r="D46" s="112">
        <v>17</v>
      </c>
      <c r="E46" s="58" t="s">
        <v>151</v>
      </c>
      <c r="F46" s="112">
        <f>SUM(F29:F45)</f>
        <v>17</v>
      </c>
      <c r="G46" s="112">
        <f>SUM(G29:G45)</f>
        <v>17</v>
      </c>
      <c r="H46" s="112">
        <f t="shared" ref="H46:L46" si="4">SUM(H29:H45)</f>
        <v>0</v>
      </c>
      <c r="I46" s="112">
        <f t="shared" si="4"/>
        <v>17</v>
      </c>
      <c r="J46" s="112">
        <f t="shared" si="4"/>
        <v>2.3600000000000012</v>
      </c>
      <c r="K46" s="112">
        <f t="shared" si="4"/>
        <v>0</v>
      </c>
      <c r="L46" s="112">
        <f t="shared" si="4"/>
        <v>0</v>
      </c>
    </row>
    <row r="47" spans="1:12" x14ac:dyDescent="0.25">
      <c r="A47" s="255" t="s">
        <v>55</v>
      </c>
      <c r="B47" s="306">
        <v>1</v>
      </c>
      <c r="C47" s="306" t="s">
        <v>156</v>
      </c>
      <c r="D47" s="56">
        <v>1</v>
      </c>
      <c r="E47" s="39" t="s">
        <v>234</v>
      </c>
      <c r="F47" s="116">
        <v>1</v>
      </c>
      <c r="G47" s="116">
        <v>1</v>
      </c>
      <c r="H47" s="116"/>
      <c r="I47" s="116">
        <v>1</v>
      </c>
      <c r="J47" s="131">
        <v>0.2</v>
      </c>
      <c r="K47" s="116"/>
      <c r="L47" s="121"/>
    </row>
    <row r="48" spans="1:12" x14ac:dyDescent="0.25">
      <c r="A48" s="255"/>
      <c r="B48" s="306"/>
      <c r="C48" s="306"/>
      <c r="D48" s="56">
        <f>1+D47</f>
        <v>2</v>
      </c>
      <c r="E48" s="39" t="s">
        <v>235</v>
      </c>
      <c r="F48" s="116">
        <v>1</v>
      </c>
      <c r="G48" s="116">
        <v>1</v>
      </c>
      <c r="H48" s="116"/>
      <c r="I48" s="116">
        <v>1</v>
      </c>
      <c r="J48" s="131">
        <v>0.2</v>
      </c>
      <c r="K48" s="116"/>
      <c r="L48" s="121"/>
    </row>
    <row r="49" spans="1:12" x14ac:dyDescent="0.25">
      <c r="A49" s="255"/>
      <c r="B49" s="306"/>
      <c r="C49" s="306"/>
      <c r="D49" s="56">
        <f t="shared" ref="D49:D66" si="5">1+D48</f>
        <v>3</v>
      </c>
      <c r="E49" s="39" t="s">
        <v>236</v>
      </c>
      <c r="F49" s="116">
        <v>1</v>
      </c>
      <c r="G49" s="116">
        <v>1</v>
      </c>
      <c r="H49" s="116"/>
      <c r="I49" s="116">
        <v>1</v>
      </c>
      <c r="J49" s="131">
        <v>0.2</v>
      </c>
      <c r="K49" s="116"/>
      <c r="L49" s="121"/>
    </row>
    <row r="50" spans="1:12" x14ac:dyDescent="0.25">
      <c r="A50" s="255"/>
      <c r="B50" s="306"/>
      <c r="C50" s="306"/>
      <c r="D50" s="56">
        <f t="shared" si="5"/>
        <v>4</v>
      </c>
      <c r="E50" s="39" t="s">
        <v>237</v>
      </c>
      <c r="F50" s="116">
        <v>1</v>
      </c>
      <c r="G50" s="116">
        <v>1</v>
      </c>
      <c r="H50" s="116"/>
      <c r="I50" s="116">
        <v>1</v>
      </c>
      <c r="J50" s="131">
        <v>0.2</v>
      </c>
      <c r="K50" s="116"/>
      <c r="L50" s="121"/>
    </row>
    <row r="51" spans="1:12" x14ac:dyDescent="0.25">
      <c r="A51" s="255"/>
      <c r="B51" s="306"/>
      <c r="C51" s="306"/>
      <c r="D51" s="56">
        <f t="shared" si="5"/>
        <v>5</v>
      </c>
      <c r="E51" s="39" t="s">
        <v>238</v>
      </c>
      <c r="F51" s="116">
        <v>1</v>
      </c>
      <c r="G51" s="116">
        <v>1</v>
      </c>
      <c r="H51" s="116"/>
      <c r="I51" s="116">
        <v>1</v>
      </c>
      <c r="J51" s="131">
        <v>0.3</v>
      </c>
      <c r="K51" s="116"/>
      <c r="L51" s="121"/>
    </row>
    <row r="52" spans="1:12" x14ac:dyDescent="0.25">
      <c r="A52" s="255"/>
      <c r="B52" s="306"/>
      <c r="C52" s="306"/>
      <c r="D52" s="56">
        <f t="shared" si="5"/>
        <v>6</v>
      </c>
      <c r="E52" s="39" t="s">
        <v>239</v>
      </c>
      <c r="F52" s="116">
        <v>1</v>
      </c>
      <c r="G52" s="116">
        <v>1</v>
      </c>
      <c r="H52" s="116"/>
      <c r="I52" s="116">
        <v>1</v>
      </c>
      <c r="J52" s="131">
        <v>0.2</v>
      </c>
      <c r="K52" s="116"/>
      <c r="L52" s="121"/>
    </row>
    <row r="53" spans="1:12" x14ac:dyDescent="0.25">
      <c r="A53" s="255"/>
      <c r="B53" s="306"/>
      <c r="C53" s="306"/>
      <c r="D53" s="56">
        <f t="shared" si="5"/>
        <v>7</v>
      </c>
      <c r="E53" s="39" t="s">
        <v>240</v>
      </c>
      <c r="F53" s="116">
        <v>1</v>
      </c>
      <c r="G53" s="116">
        <v>1</v>
      </c>
      <c r="H53" s="116"/>
      <c r="I53" s="116">
        <v>1</v>
      </c>
      <c r="J53" s="131">
        <v>0.2</v>
      </c>
      <c r="K53" s="116"/>
      <c r="L53" s="121"/>
    </row>
    <row r="54" spans="1:12" x14ac:dyDescent="0.25">
      <c r="A54" s="255"/>
      <c r="B54" s="306"/>
      <c r="C54" s="306"/>
      <c r="D54" s="56">
        <f t="shared" si="5"/>
        <v>8</v>
      </c>
      <c r="E54" s="39" t="s">
        <v>241</v>
      </c>
      <c r="F54" s="116">
        <v>1</v>
      </c>
      <c r="G54" s="116">
        <v>1</v>
      </c>
      <c r="H54" s="116"/>
      <c r="I54" s="116">
        <v>1</v>
      </c>
      <c r="J54" s="131">
        <v>0.2</v>
      </c>
      <c r="K54" s="116"/>
      <c r="L54" s="121"/>
    </row>
    <row r="55" spans="1:12" x14ac:dyDescent="0.25">
      <c r="A55" s="255"/>
      <c r="B55" s="306"/>
      <c r="C55" s="306"/>
      <c r="D55" s="56">
        <f t="shared" si="5"/>
        <v>9</v>
      </c>
      <c r="E55" s="39" t="s">
        <v>242</v>
      </c>
      <c r="F55" s="116">
        <v>1</v>
      </c>
      <c r="G55" s="116">
        <v>1</v>
      </c>
      <c r="H55" s="116"/>
      <c r="I55" s="116">
        <v>1</v>
      </c>
      <c r="J55" s="131">
        <v>0.3</v>
      </c>
      <c r="K55" s="116"/>
      <c r="L55" s="121"/>
    </row>
    <row r="56" spans="1:12" x14ac:dyDescent="0.25">
      <c r="A56" s="255"/>
      <c r="B56" s="306"/>
      <c r="C56" s="306"/>
      <c r="D56" s="56">
        <f t="shared" si="5"/>
        <v>10</v>
      </c>
      <c r="E56" s="39" t="s">
        <v>243</v>
      </c>
      <c r="F56" s="116">
        <v>1</v>
      </c>
      <c r="G56" s="116">
        <v>1</v>
      </c>
      <c r="H56" s="116"/>
      <c r="I56" s="116">
        <v>1</v>
      </c>
      <c r="J56" s="131">
        <v>0.2</v>
      </c>
      <c r="K56" s="116"/>
      <c r="L56" s="121"/>
    </row>
    <row r="57" spans="1:12" x14ac:dyDescent="0.25">
      <c r="A57" s="255"/>
      <c r="B57" s="306"/>
      <c r="C57" s="306"/>
      <c r="D57" s="56">
        <f t="shared" si="5"/>
        <v>11</v>
      </c>
      <c r="E57" s="39" t="s">
        <v>244</v>
      </c>
      <c r="F57" s="116">
        <v>1</v>
      </c>
      <c r="G57" s="116">
        <v>1</v>
      </c>
      <c r="H57" s="116"/>
      <c r="I57" s="116">
        <v>1</v>
      </c>
      <c r="J57" s="131">
        <v>0.2</v>
      </c>
      <c r="K57" s="116"/>
      <c r="L57" s="121"/>
    </row>
    <row r="58" spans="1:12" x14ac:dyDescent="0.25">
      <c r="A58" s="255"/>
      <c r="B58" s="306"/>
      <c r="C58" s="306"/>
      <c r="D58" s="56">
        <f t="shared" si="5"/>
        <v>12</v>
      </c>
      <c r="E58" s="39" t="s">
        <v>245</v>
      </c>
      <c r="F58" s="116">
        <v>1</v>
      </c>
      <c r="G58" s="116">
        <v>1</v>
      </c>
      <c r="H58" s="116"/>
      <c r="I58" s="116">
        <v>1</v>
      </c>
      <c r="J58" s="131">
        <v>0.2</v>
      </c>
      <c r="K58" s="116"/>
      <c r="L58" s="121"/>
    </row>
    <row r="59" spans="1:12" x14ac:dyDescent="0.25">
      <c r="A59" s="255"/>
      <c r="B59" s="306"/>
      <c r="C59" s="306"/>
      <c r="D59" s="56">
        <f t="shared" si="5"/>
        <v>13</v>
      </c>
      <c r="E59" s="39" t="s">
        <v>246</v>
      </c>
      <c r="F59" s="116">
        <v>1</v>
      </c>
      <c r="G59" s="116">
        <v>1</v>
      </c>
      <c r="H59" s="116"/>
      <c r="I59" s="116">
        <v>1</v>
      </c>
      <c r="J59" s="131">
        <v>0.3</v>
      </c>
      <c r="K59" s="116"/>
      <c r="L59" s="121"/>
    </row>
    <row r="60" spans="1:12" x14ac:dyDescent="0.25">
      <c r="A60" s="255"/>
      <c r="B60" s="306"/>
      <c r="C60" s="306"/>
      <c r="D60" s="56">
        <f t="shared" si="5"/>
        <v>14</v>
      </c>
      <c r="E60" s="39" t="s">
        <v>247</v>
      </c>
      <c r="F60" s="116">
        <v>1</v>
      </c>
      <c r="G60" s="116">
        <v>1</v>
      </c>
      <c r="H60" s="116"/>
      <c r="I60" s="116">
        <v>1</v>
      </c>
      <c r="J60" s="131">
        <v>0.3</v>
      </c>
      <c r="K60" s="116"/>
      <c r="L60" s="121"/>
    </row>
    <row r="61" spans="1:12" x14ac:dyDescent="0.25">
      <c r="A61" s="255"/>
      <c r="B61" s="306"/>
      <c r="C61" s="306"/>
      <c r="D61" s="56">
        <f t="shared" si="5"/>
        <v>15</v>
      </c>
      <c r="E61" s="39" t="s">
        <v>248</v>
      </c>
      <c r="F61" s="116">
        <v>1</v>
      </c>
      <c r="G61" s="116">
        <v>1</v>
      </c>
      <c r="H61" s="116"/>
      <c r="I61" s="116">
        <v>1</v>
      </c>
      <c r="J61" s="131">
        <v>0.3</v>
      </c>
      <c r="K61" s="116"/>
      <c r="L61" s="121"/>
    </row>
    <row r="62" spans="1:12" x14ac:dyDescent="0.25">
      <c r="A62" s="255"/>
      <c r="B62" s="306">
        <v>2</v>
      </c>
      <c r="C62" s="306" t="s">
        <v>157</v>
      </c>
      <c r="D62" s="56">
        <f t="shared" si="5"/>
        <v>16</v>
      </c>
      <c r="E62" s="39" t="s">
        <v>249</v>
      </c>
      <c r="F62" s="116">
        <v>1</v>
      </c>
      <c r="G62" s="116">
        <v>1</v>
      </c>
      <c r="H62" s="116"/>
      <c r="I62" s="116">
        <v>1</v>
      </c>
      <c r="J62" s="131">
        <v>0.4</v>
      </c>
      <c r="K62" s="116"/>
      <c r="L62" s="121"/>
    </row>
    <row r="63" spans="1:12" x14ac:dyDescent="0.25">
      <c r="A63" s="255"/>
      <c r="B63" s="306"/>
      <c r="C63" s="306"/>
      <c r="D63" s="56">
        <f t="shared" si="5"/>
        <v>17</v>
      </c>
      <c r="E63" s="39" t="s">
        <v>287</v>
      </c>
      <c r="F63" s="116">
        <v>1</v>
      </c>
      <c r="G63" s="116">
        <v>1</v>
      </c>
      <c r="H63" s="116"/>
      <c r="I63" s="116">
        <v>1</v>
      </c>
      <c r="J63" s="131">
        <v>0.2</v>
      </c>
      <c r="K63" s="116"/>
      <c r="L63" s="121"/>
    </row>
    <row r="64" spans="1:12" x14ac:dyDescent="0.25">
      <c r="A64" s="255"/>
      <c r="B64" s="306"/>
      <c r="C64" s="306"/>
      <c r="D64" s="56">
        <f t="shared" si="5"/>
        <v>18</v>
      </c>
      <c r="E64" s="39" t="s">
        <v>250</v>
      </c>
      <c r="F64" s="116">
        <v>1</v>
      </c>
      <c r="G64" s="116">
        <v>1</v>
      </c>
      <c r="H64" s="116"/>
      <c r="I64" s="116">
        <v>1</v>
      </c>
      <c r="J64" s="131">
        <v>0.3</v>
      </c>
      <c r="K64" s="116"/>
      <c r="L64" s="121"/>
    </row>
    <row r="65" spans="1:12" x14ac:dyDescent="0.25">
      <c r="A65" s="255"/>
      <c r="B65" s="306"/>
      <c r="C65" s="306"/>
      <c r="D65" s="56">
        <f t="shared" si="5"/>
        <v>19</v>
      </c>
      <c r="E65" s="39" t="s">
        <v>251</v>
      </c>
      <c r="F65" s="116">
        <v>1</v>
      </c>
      <c r="G65" s="116">
        <v>1</v>
      </c>
      <c r="H65" s="116"/>
      <c r="I65" s="116">
        <v>1</v>
      </c>
      <c r="J65" s="131">
        <v>0.2</v>
      </c>
      <c r="K65" s="116"/>
      <c r="L65" s="121"/>
    </row>
    <row r="66" spans="1:12" x14ac:dyDescent="0.25">
      <c r="A66" s="255"/>
      <c r="B66" s="306"/>
      <c r="C66" s="306"/>
      <c r="D66" s="56">
        <f t="shared" si="5"/>
        <v>20</v>
      </c>
      <c r="E66" s="39" t="s">
        <v>252</v>
      </c>
      <c r="F66" s="116">
        <v>1</v>
      </c>
      <c r="G66" s="116">
        <v>1</v>
      </c>
      <c r="H66" s="116"/>
      <c r="I66" s="116">
        <v>1</v>
      </c>
      <c r="J66" s="131">
        <v>0.2</v>
      </c>
      <c r="K66" s="116"/>
      <c r="L66" s="121"/>
    </row>
    <row r="67" spans="1:12" s="106" customFormat="1" x14ac:dyDescent="0.25">
      <c r="A67" s="124" t="s">
        <v>118</v>
      </c>
      <c r="B67" s="58">
        <v>2</v>
      </c>
      <c r="C67" s="58" t="s">
        <v>119</v>
      </c>
      <c r="D67" s="58">
        <v>20</v>
      </c>
      <c r="E67" s="58" t="s">
        <v>151</v>
      </c>
      <c r="F67" s="132">
        <f>SUM(F47:F66)</f>
        <v>20</v>
      </c>
      <c r="G67" s="132">
        <f>SUM(G47:G66)</f>
        <v>20</v>
      </c>
      <c r="H67" s="132">
        <f t="shared" ref="H67:L67" si="6">SUM(H47:H66)</f>
        <v>0</v>
      </c>
      <c r="I67" s="132">
        <f t="shared" si="6"/>
        <v>20</v>
      </c>
      <c r="J67" s="126">
        <f t="shared" si="6"/>
        <v>4.8</v>
      </c>
      <c r="K67" s="132">
        <f t="shared" si="6"/>
        <v>0</v>
      </c>
      <c r="L67" s="132">
        <f t="shared" si="6"/>
        <v>0</v>
      </c>
    </row>
    <row r="68" spans="1:12" x14ac:dyDescent="0.25">
      <c r="A68" s="255" t="s">
        <v>56</v>
      </c>
      <c r="B68" s="313">
        <v>1</v>
      </c>
      <c r="C68" s="313" t="s">
        <v>124</v>
      </c>
      <c r="D68" s="116">
        <v>1</v>
      </c>
      <c r="E68" s="133" t="s">
        <v>288</v>
      </c>
      <c r="F68" s="116">
        <f>+G68+H68</f>
        <v>1</v>
      </c>
      <c r="G68" s="116">
        <v>1</v>
      </c>
      <c r="H68" s="116"/>
      <c r="I68" s="116">
        <v>1</v>
      </c>
      <c r="J68" s="117">
        <v>0.16</v>
      </c>
      <c r="K68" s="116"/>
      <c r="L68" s="121"/>
    </row>
    <row r="69" spans="1:12" x14ac:dyDescent="0.25">
      <c r="A69" s="255"/>
      <c r="B69" s="314"/>
      <c r="C69" s="314"/>
      <c r="D69" s="116">
        <f>1+D68</f>
        <v>2</v>
      </c>
      <c r="E69" s="133" t="s">
        <v>289</v>
      </c>
      <c r="F69" s="116">
        <f t="shared" ref="F69:F102" si="7">+G69+H69</f>
        <v>1</v>
      </c>
      <c r="G69" s="116">
        <v>1</v>
      </c>
      <c r="H69" s="116"/>
      <c r="I69" s="116">
        <v>1</v>
      </c>
      <c r="J69" s="117">
        <v>0.16</v>
      </c>
      <c r="K69" s="116"/>
      <c r="L69" s="121"/>
    </row>
    <row r="70" spans="1:12" x14ac:dyDescent="0.25">
      <c r="A70" s="255"/>
      <c r="B70" s="314"/>
      <c r="C70" s="314"/>
      <c r="D70" s="116">
        <f t="shared" ref="D70:D102" si="8">1+D69</f>
        <v>3</v>
      </c>
      <c r="E70" s="133" t="s">
        <v>290</v>
      </c>
      <c r="F70" s="116">
        <f t="shared" si="7"/>
        <v>1</v>
      </c>
      <c r="G70" s="116">
        <v>1</v>
      </c>
      <c r="H70" s="116"/>
      <c r="I70" s="116">
        <v>1</v>
      </c>
      <c r="J70" s="117">
        <v>0.16</v>
      </c>
      <c r="K70" s="116"/>
      <c r="L70" s="121"/>
    </row>
    <row r="71" spans="1:12" x14ac:dyDescent="0.25">
      <c r="A71" s="255"/>
      <c r="B71" s="314"/>
      <c r="C71" s="314"/>
      <c r="D71" s="116">
        <f t="shared" si="8"/>
        <v>4</v>
      </c>
      <c r="E71" s="133" t="s">
        <v>291</v>
      </c>
      <c r="F71" s="116">
        <f t="shared" si="7"/>
        <v>1</v>
      </c>
      <c r="G71" s="116">
        <v>1</v>
      </c>
      <c r="H71" s="116"/>
      <c r="I71" s="116">
        <v>1</v>
      </c>
      <c r="J71" s="117">
        <v>0.16</v>
      </c>
      <c r="K71" s="116"/>
      <c r="L71" s="121"/>
    </row>
    <row r="72" spans="1:12" x14ac:dyDescent="0.25">
      <c r="A72" s="255"/>
      <c r="B72" s="314"/>
      <c r="C72" s="314"/>
      <c r="D72" s="116">
        <f t="shared" si="8"/>
        <v>5</v>
      </c>
      <c r="E72" s="133" t="s">
        <v>292</v>
      </c>
      <c r="F72" s="116">
        <f t="shared" si="7"/>
        <v>1</v>
      </c>
      <c r="G72" s="116">
        <v>1</v>
      </c>
      <c r="H72" s="116"/>
      <c r="I72" s="116">
        <v>1</v>
      </c>
      <c r="J72" s="117">
        <v>0.16</v>
      </c>
      <c r="K72" s="116"/>
      <c r="L72" s="121"/>
    </row>
    <row r="73" spans="1:12" x14ac:dyDescent="0.25">
      <c r="A73" s="255"/>
      <c r="B73" s="314"/>
      <c r="C73" s="314"/>
      <c r="D73" s="116">
        <f t="shared" si="8"/>
        <v>6</v>
      </c>
      <c r="E73" s="133" t="s">
        <v>293</v>
      </c>
      <c r="F73" s="116">
        <f t="shared" si="7"/>
        <v>1</v>
      </c>
      <c r="G73" s="116">
        <v>1</v>
      </c>
      <c r="H73" s="116"/>
      <c r="I73" s="116">
        <v>1</v>
      </c>
      <c r="J73" s="117">
        <v>0.16</v>
      </c>
      <c r="K73" s="116"/>
      <c r="L73" s="121"/>
    </row>
    <row r="74" spans="1:12" x14ac:dyDescent="0.25">
      <c r="A74" s="255"/>
      <c r="B74" s="314"/>
      <c r="C74" s="314"/>
      <c r="D74" s="116">
        <f t="shared" si="8"/>
        <v>7</v>
      </c>
      <c r="E74" s="133" t="s">
        <v>294</v>
      </c>
      <c r="F74" s="116">
        <f t="shared" si="7"/>
        <v>1</v>
      </c>
      <c r="G74" s="116">
        <v>1</v>
      </c>
      <c r="H74" s="116"/>
      <c r="I74" s="116">
        <v>1</v>
      </c>
      <c r="J74" s="117">
        <v>0.16</v>
      </c>
      <c r="K74" s="116"/>
      <c r="L74" s="121"/>
    </row>
    <row r="75" spans="1:12" x14ac:dyDescent="0.25">
      <c r="A75" s="255"/>
      <c r="B75" s="314"/>
      <c r="C75" s="314"/>
      <c r="D75" s="116">
        <f t="shared" si="8"/>
        <v>8</v>
      </c>
      <c r="E75" s="133" t="s">
        <v>295</v>
      </c>
      <c r="F75" s="116">
        <f t="shared" si="7"/>
        <v>1</v>
      </c>
      <c r="G75" s="116">
        <v>1</v>
      </c>
      <c r="H75" s="116"/>
      <c r="I75" s="116">
        <v>1</v>
      </c>
      <c r="J75" s="117">
        <v>0.16</v>
      </c>
      <c r="K75" s="116"/>
      <c r="L75" s="121"/>
    </row>
    <row r="76" spans="1:12" x14ac:dyDescent="0.25">
      <c r="A76" s="255"/>
      <c r="B76" s="314"/>
      <c r="C76" s="314"/>
      <c r="D76" s="116">
        <f t="shared" si="8"/>
        <v>9</v>
      </c>
      <c r="E76" s="133" t="s">
        <v>296</v>
      </c>
      <c r="F76" s="116">
        <f t="shared" si="7"/>
        <v>1</v>
      </c>
      <c r="G76" s="116">
        <v>1</v>
      </c>
      <c r="H76" s="116"/>
      <c r="I76" s="116">
        <v>1</v>
      </c>
      <c r="J76" s="117">
        <v>0.16</v>
      </c>
      <c r="K76" s="116"/>
      <c r="L76" s="121"/>
    </row>
    <row r="77" spans="1:12" x14ac:dyDescent="0.25">
      <c r="A77" s="255"/>
      <c r="B77" s="314"/>
      <c r="C77" s="314"/>
      <c r="D77" s="116">
        <f t="shared" si="8"/>
        <v>10</v>
      </c>
      <c r="E77" s="133" t="s">
        <v>297</v>
      </c>
      <c r="F77" s="116">
        <f t="shared" si="7"/>
        <v>1</v>
      </c>
      <c r="G77" s="116">
        <v>1</v>
      </c>
      <c r="H77" s="116"/>
      <c r="I77" s="116">
        <v>1</v>
      </c>
      <c r="J77" s="117">
        <v>0.16</v>
      </c>
      <c r="K77" s="116"/>
      <c r="L77" s="121"/>
    </row>
    <row r="78" spans="1:12" x14ac:dyDescent="0.25">
      <c r="A78" s="255"/>
      <c r="B78" s="314"/>
      <c r="C78" s="314"/>
      <c r="D78" s="116">
        <f t="shared" si="8"/>
        <v>11</v>
      </c>
      <c r="E78" s="133" t="s">
        <v>298</v>
      </c>
      <c r="F78" s="116">
        <f t="shared" si="7"/>
        <v>1</v>
      </c>
      <c r="G78" s="116">
        <v>1</v>
      </c>
      <c r="H78" s="116"/>
      <c r="I78" s="116">
        <v>1</v>
      </c>
      <c r="J78" s="117">
        <v>0.16</v>
      </c>
      <c r="K78" s="116"/>
      <c r="L78" s="121"/>
    </row>
    <row r="79" spans="1:12" x14ac:dyDescent="0.25">
      <c r="A79" s="255"/>
      <c r="B79" s="314"/>
      <c r="C79" s="314"/>
      <c r="D79" s="116">
        <f t="shared" si="8"/>
        <v>12</v>
      </c>
      <c r="E79" s="133" t="s">
        <v>299</v>
      </c>
      <c r="F79" s="116">
        <f t="shared" si="7"/>
        <v>1</v>
      </c>
      <c r="G79" s="116">
        <v>1</v>
      </c>
      <c r="H79" s="116"/>
      <c r="I79" s="116">
        <v>1</v>
      </c>
      <c r="J79" s="117">
        <v>0.16</v>
      </c>
      <c r="K79" s="116"/>
      <c r="L79" s="121"/>
    </row>
    <row r="80" spans="1:12" x14ac:dyDescent="0.25">
      <c r="A80" s="255"/>
      <c r="B80" s="314"/>
      <c r="C80" s="314"/>
      <c r="D80" s="116">
        <f t="shared" si="8"/>
        <v>13</v>
      </c>
      <c r="E80" s="133" t="s">
        <v>300</v>
      </c>
      <c r="F80" s="116">
        <f t="shared" si="7"/>
        <v>1</v>
      </c>
      <c r="G80" s="116">
        <v>1</v>
      </c>
      <c r="H80" s="116"/>
      <c r="I80" s="116">
        <v>1</v>
      </c>
      <c r="J80" s="117">
        <v>0.16</v>
      </c>
      <c r="K80" s="116"/>
      <c r="L80" s="121"/>
    </row>
    <row r="81" spans="1:12" x14ac:dyDescent="0.25">
      <c r="A81" s="255"/>
      <c r="B81" s="315"/>
      <c r="C81" s="315"/>
      <c r="D81" s="116">
        <f t="shared" si="8"/>
        <v>14</v>
      </c>
      <c r="E81" s="133" t="s">
        <v>253</v>
      </c>
      <c r="F81" s="116">
        <f t="shared" si="7"/>
        <v>1</v>
      </c>
      <c r="G81" s="116">
        <v>1</v>
      </c>
      <c r="H81" s="116"/>
      <c r="I81" s="116">
        <v>1</v>
      </c>
      <c r="J81" s="117">
        <v>0.16</v>
      </c>
      <c r="K81" s="116"/>
      <c r="L81" s="121"/>
    </row>
    <row r="82" spans="1:12" x14ac:dyDescent="0.25">
      <c r="A82" s="255"/>
      <c r="B82" s="313">
        <v>2</v>
      </c>
      <c r="C82" s="313" t="s">
        <v>125</v>
      </c>
      <c r="D82" s="116">
        <f t="shared" si="8"/>
        <v>15</v>
      </c>
      <c r="E82" s="39" t="s">
        <v>254</v>
      </c>
      <c r="F82" s="116">
        <f t="shared" si="7"/>
        <v>1</v>
      </c>
      <c r="G82" s="116">
        <v>1</v>
      </c>
      <c r="H82" s="116"/>
      <c r="I82" s="116">
        <v>1</v>
      </c>
      <c r="J82" s="117">
        <v>0.16</v>
      </c>
      <c r="K82" s="116"/>
      <c r="L82" s="121"/>
    </row>
    <row r="83" spans="1:12" x14ac:dyDescent="0.25">
      <c r="A83" s="255"/>
      <c r="B83" s="314"/>
      <c r="C83" s="314"/>
      <c r="D83" s="116">
        <f t="shared" si="8"/>
        <v>16</v>
      </c>
      <c r="E83" s="39" t="s">
        <v>301</v>
      </c>
      <c r="F83" s="116">
        <f t="shared" si="7"/>
        <v>1</v>
      </c>
      <c r="G83" s="116">
        <v>1</v>
      </c>
      <c r="H83" s="116"/>
      <c r="I83" s="116">
        <v>1</v>
      </c>
      <c r="J83" s="117">
        <v>0.16</v>
      </c>
      <c r="K83" s="116"/>
      <c r="L83" s="121"/>
    </row>
    <row r="84" spans="1:12" x14ac:dyDescent="0.25">
      <c r="A84" s="255"/>
      <c r="B84" s="314"/>
      <c r="C84" s="314"/>
      <c r="D84" s="116">
        <f t="shared" si="8"/>
        <v>17</v>
      </c>
      <c r="E84" s="39" t="s">
        <v>302</v>
      </c>
      <c r="F84" s="116">
        <f t="shared" si="7"/>
        <v>1</v>
      </c>
      <c r="G84" s="116">
        <v>1</v>
      </c>
      <c r="H84" s="116"/>
      <c r="I84" s="116">
        <v>1</v>
      </c>
      <c r="J84" s="117">
        <v>0.16</v>
      </c>
      <c r="K84" s="116"/>
      <c r="L84" s="121"/>
    </row>
    <row r="85" spans="1:12" x14ac:dyDescent="0.25">
      <c r="A85" s="255"/>
      <c r="B85" s="315"/>
      <c r="C85" s="315"/>
      <c r="D85" s="116">
        <f t="shared" si="8"/>
        <v>18</v>
      </c>
      <c r="E85" s="39" t="s">
        <v>303</v>
      </c>
      <c r="F85" s="116">
        <f t="shared" si="7"/>
        <v>1</v>
      </c>
      <c r="G85" s="116">
        <v>1</v>
      </c>
      <c r="H85" s="116"/>
      <c r="I85" s="116">
        <v>1</v>
      </c>
      <c r="J85" s="117">
        <v>0.16</v>
      </c>
      <c r="K85" s="116"/>
      <c r="L85" s="121"/>
    </row>
    <row r="86" spans="1:12" x14ac:dyDescent="0.25">
      <c r="A86" s="255"/>
      <c r="B86" s="313">
        <v>3</v>
      </c>
      <c r="C86" s="313" t="s">
        <v>307</v>
      </c>
      <c r="D86" s="116">
        <f t="shared" si="8"/>
        <v>19</v>
      </c>
      <c r="E86" s="39" t="s">
        <v>255</v>
      </c>
      <c r="F86" s="116">
        <f t="shared" si="7"/>
        <v>1</v>
      </c>
      <c r="G86" s="116">
        <v>1</v>
      </c>
      <c r="H86" s="116"/>
      <c r="I86" s="116">
        <v>1</v>
      </c>
      <c r="J86" s="117">
        <v>0.16</v>
      </c>
      <c r="K86" s="116"/>
      <c r="L86" s="121"/>
    </row>
    <row r="87" spans="1:12" x14ac:dyDescent="0.25">
      <c r="A87" s="255"/>
      <c r="B87" s="314"/>
      <c r="C87" s="314"/>
      <c r="D87" s="116">
        <f t="shared" si="8"/>
        <v>20</v>
      </c>
      <c r="E87" s="39" t="s">
        <v>256</v>
      </c>
      <c r="F87" s="116">
        <f t="shared" si="7"/>
        <v>1</v>
      </c>
      <c r="G87" s="116">
        <v>1</v>
      </c>
      <c r="H87" s="116"/>
      <c r="I87" s="116">
        <v>1</v>
      </c>
      <c r="J87" s="117">
        <v>0.16</v>
      </c>
      <c r="K87" s="116"/>
      <c r="L87" s="121"/>
    </row>
    <row r="88" spans="1:12" x14ac:dyDescent="0.25">
      <c r="A88" s="255"/>
      <c r="B88" s="314"/>
      <c r="C88" s="314"/>
      <c r="D88" s="116">
        <f t="shared" si="8"/>
        <v>21</v>
      </c>
      <c r="E88" s="39" t="s">
        <v>257</v>
      </c>
      <c r="F88" s="116">
        <f t="shared" si="7"/>
        <v>1</v>
      </c>
      <c r="G88" s="116">
        <v>1</v>
      </c>
      <c r="H88" s="116"/>
      <c r="I88" s="116">
        <v>1</v>
      </c>
      <c r="J88" s="117">
        <v>0.16</v>
      </c>
      <c r="K88" s="116"/>
      <c r="L88" s="121"/>
    </row>
    <row r="89" spans="1:12" x14ac:dyDescent="0.25">
      <c r="A89" s="255"/>
      <c r="B89" s="315"/>
      <c r="C89" s="315"/>
      <c r="D89" s="116">
        <f t="shared" si="8"/>
        <v>22</v>
      </c>
      <c r="E89" s="39" t="s">
        <v>258</v>
      </c>
      <c r="F89" s="116">
        <f t="shared" si="7"/>
        <v>1</v>
      </c>
      <c r="G89" s="116">
        <v>1</v>
      </c>
      <c r="H89" s="116"/>
      <c r="I89" s="116">
        <v>1</v>
      </c>
      <c r="J89" s="117">
        <v>0.16</v>
      </c>
      <c r="K89" s="116"/>
      <c r="L89" s="121"/>
    </row>
    <row r="90" spans="1:12" x14ac:dyDescent="0.25">
      <c r="A90" s="255"/>
      <c r="B90" s="313">
        <v>4</v>
      </c>
      <c r="C90" s="313" t="s">
        <v>126</v>
      </c>
      <c r="D90" s="116">
        <f t="shared" si="8"/>
        <v>23</v>
      </c>
      <c r="E90" s="39" t="s">
        <v>259</v>
      </c>
      <c r="F90" s="116">
        <f t="shared" si="7"/>
        <v>1</v>
      </c>
      <c r="G90" s="116">
        <v>1</v>
      </c>
      <c r="H90" s="116"/>
      <c r="I90" s="116">
        <v>1</v>
      </c>
      <c r="J90" s="117">
        <v>0.16</v>
      </c>
      <c r="K90" s="116"/>
      <c r="L90" s="121"/>
    </row>
    <row r="91" spans="1:12" x14ac:dyDescent="0.25">
      <c r="A91" s="255"/>
      <c r="B91" s="314"/>
      <c r="C91" s="314"/>
      <c r="D91" s="116">
        <f t="shared" si="8"/>
        <v>24</v>
      </c>
      <c r="E91" s="39" t="s">
        <v>304</v>
      </c>
      <c r="F91" s="116">
        <f t="shared" si="7"/>
        <v>1</v>
      </c>
      <c r="G91" s="116">
        <v>1</v>
      </c>
      <c r="H91" s="116"/>
      <c r="I91" s="116">
        <v>1</v>
      </c>
      <c r="J91" s="117">
        <v>0.16</v>
      </c>
      <c r="K91" s="116"/>
      <c r="L91" s="121"/>
    </row>
    <row r="92" spans="1:12" x14ac:dyDescent="0.25">
      <c r="A92" s="255"/>
      <c r="B92" s="314"/>
      <c r="C92" s="314"/>
      <c r="D92" s="116">
        <f t="shared" si="8"/>
        <v>25</v>
      </c>
      <c r="E92" s="39" t="s">
        <v>305</v>
      </c>
      <c r="F92" s="116">
        <f t="shared" si="7"/>
        <v>1</v>
      </c>
      <c r="G92" s="116">
        <v>1</v>
      </c>
      <c r="H92" s="116"/>
      <c r="I92" s="116">
        <v>1</v>
      </c>
      <c r="J92" s="117">
        <v>0.16</v>
      </c>
      <c r="K92" s="116"/>
      <c r="L92" s="121"/>
    </row>
    <row r="93" spans="1:12" x14ac:dyDescent="0.25">
      <c r="A93" s="255"/>
      <c r="B93" s="315"/>
      <c r="C93" s="315"/>
      <c r="D93" s="116">
        <f t="shared" si="8"/>
        <v>26</v>
      </c>
      <c r="E93" s="39" t="s">
        <v>260</v>
      </c>
      <c r="F93" s="116">
        <f t="shared" si="7"/>
        <v>1</v>
      </c>
      <c r="G93" s="116">
        <v>1</v>
      </c>
      <c r="H93" s="116"/>
      <c r="I93" s="116">
        <v>1</v>
      </c>
      <c r="J93" s="117">
        <v>0.16</v>
      </c>
      <c r="K93" s="116"/>
      <c r="L93" s="121"/>
    </row>
    <row r="94" spans="1:12" x14ac:dyDescent="0.25">
      <c r="A94" s="255"/>
      <c r="B94" s="313">
        <v>5</v>
      </c>
      <c r="C94" s="313" t="s">
        <v>127</v>
      </c>
      <c r="D94" s="116">
        <f t="shared" si="8"/>
        <v>27</v>
      </c>
      <c r="E94" s="39" t="s">
        <v>261</v>
      </c>
      <c r="F94" s="116">
        <f t="shared" si="7"/>
        <v>1</v>
      </c>
      <c r="G94" s="116">
        <v>1</v>
      </c>
      <c r="H94" s="116"/>
      <c r="I94" s="116">
        <v>1</v>
      </c>
      <c r="J94" s="117">
        <v>0.16</v>
      </c>
      <c r="K94" s="116"/>
      <c r="L94" s="121"/>
    </row>
    <row r="95" spans="1:12" x14ac:dyDescent="0.25">
      <c r="A95" s="255"/>
      <c r="B95" s="314"/>
      <c r="C95" s="314"/>
      <c r="D95" s="116">
        <f t="shared" si="8"/>
        <v>28</v>
      </c>
      <c r="E95" s="39" t="s">
        <v>262</v>
      </c>
      <c r="F95" s="116">
        <f t="shared" si="7"/>
        <v>1</v>
      </c>
      <c r="G95" s="116"/>
      <c r="H95" s="116">
        <v>1</v>
      </c>
      <c r="I95" s="116"/>
      <c r="J95" s="117"/>
      <c r="K95" s="116">
        <v>1</v>
      </c>
      <c r="L95" s="117">
        <v>1.5</v>
      </c>
    </row>
    <row r="96" spans="1:12" x14ac:dyDescent="0.25">
      <c r="A96" s="255"/>
      <c r="B96" s="314"/>
      <c r="C96" s="314"/>
      <c r="D96" s="116">
        <f t="shared" si="8"/>
        <v>29</v>
      </c>
      <c r="E96" s="39" t="s">
        <v>263</v>
      </c>
      <c r="F96" s="116">
        <f t="shared" si="7"/>
        <v>1</v>
      </c>
      <c r="G96" s="116">
        <v>1</v>
      </c>
      <c r="H96" s="116"/>
      <c r="I96" s="116">
        <v>1</v>
      </c>
      <c r="J96" s="117">
        <v>0.14000000000000001</v>
      </c>
      <c r="K96" s="116"/>
      <c r="L96" s="121"/>
    </row>
    <row r="97" spans="1:12" x14ac:dyDescent="0.25">
      <c r="A97" s="255"/>
      <c r="B97" s="315"/>
      <c r="C97" s="315"/>
      <c r="D97" s="116">
        <f t="shared" si="8"/>
        <v>30</v>
      </c>
      <c r="E97" s="39" t="s">
        <v>264</v>
      </c>
      <c r="F97" s="116">
        <f t="shared" si="7"/>
        <v>1</v>
      </c>
      <c r="G97" s="116">
        <v>1</v>
      </c>
      <c r="H97" s="116"/>
      <c r="I97" s="116">
        <v>1</v>
      </c>
      <c r="J97" s="117">
        <v>0.14000000000000001</v>
      </c>
      <c r="K97" s="116"/>
      <c r="L97" s="121"/>
    </row>
    <row r="98" spans="1:12" x14ac:dyDescent="0.25">
      <c r="A98" s="255"/>
      <c r="B98" s="313">
        <v>6</v>
      </c>
      <c r="C98" s="313" t="s">
        <v>128</v>
      </c>
      <c r="D98" s="116">
        <f t="shared" si="8"/>
        <v>31</v>
      </c>
      <c r="E98" s="39" t="s">
        <v>265</v>
      </c>
      <c r="F98" s="116">
        <f t="shared" si="7"/>
        <v>1</v>
      </c>
      <c r="G98" s="116">
        <v>1</v>
      </c>
      <c r="H98" s="116"/>
      <c r="I98" s="116">
        <v>1</v>
      </c>
      <c r="J98" s="117">
        <v>0.14000000000000001</v>
      </c>
      <c r="K98" s="116"/>
      <c r="L98" s="121"/>
    </row>
    <row r="99" spans="1:12" x14ac:dyDescent="0.25">
      <c r="A99" s="255"/>
      <c r="B99" s="314"/>
      <c r="C99" s="314"/>
      <c r="D99" s="116">
        <f t="shared" si="8"/>
        <v>32</v>
      </c>
      <c r="E99" s="39" t="s">
        <v>306</v>
      </c>
      <c r="F99" s="116">
        <f t="shared" si="7"/>
        <v>1</v>
      </c>
      <c r="G99" s="116">
        <v>1</v>
      </c>
      <c r="H99" s="116"/>
      <c r="I99" s="116">
        <v>1</v>
      </c>
      <c r="J99" s="117">
        <v>0.14000000000000001</v>
      </c>
      <c r="K99" s="116"/>
      <c r="L99" s="121"/>
    </row>
    <row r="100" spans="1:12" x14ac:dyDescent="0.25">
      <c r="A100" s="255"/>
      <c r="B100" s="315"/>
      <c r="C100" s="315"/>
      <c r="D100" s="116">
        <f t="shared" si="8"/>
        <v>33</v>
      </c>
      <c r="E100" s="39" t="s">
        <v>266</v>
      </c>
      <c r="F100" s="116">
        <f t="shared" si="7"/>
        <v>1</v>
      </c>
      <c r="G100" s="116">
        <v>1</v>
      </c>
      <c r="H100" s="116"/>
      <c r="I100" s="116">
        <v>1</v>
      </c>
      <c r="J100" s="117">
        <v>0.14000000000000001</v>
      </c>
      <c r="K100" s="116"/>
      <c r="L100" s="121"/>
    </row>
    <row r="101" spans="1:12" x14ac:dyDescent="0.25">
      <c r="A101" s="255"/>
      <c r="B101" s="313">
        <v>7</v>
      </c>
      <c r="C101" s="313" t="s">
        <v>129</v>
      </c>
      <c r="D101" s="116">
        <f t="shared" si="8"/>
        <v>34</v>
      </c>
      <c r="E101" s="39" t="s">
        <v>267</v>
      </c>
      <c r="F101" s="116">
        <f t="shared" si="7"/>
        <v>1</v>
      </c>
      <c r="G101" s="116">
        <v>1</v>
      </c>
      <c r="H101" s="116"/>
      <c r="I101" s="116">
        <v>1</v>
      </c>
      <c r="J101" s="117">
        <v>0.14000000000000001</v>
      </c>
      <c r="K101" s="116"/>
      <c r="L101" s="121"/>
    </row>
    <row r="102" spans="1:12" x14ac:dyDescent="0.25">
      <c r="A102" s="255"/>
      <c r="B102" s="315"/>
      <c r="C102" s="315"/>
      <c r="D102" s="116">
        <f t="shared" si="8"/>
        <v>35</v>
      </c>
      <c r="E102" s="39" t="s">
        <v>268</v>
      </c>
      <c r="F102" s="116">
        <f t="shared" si="7"/>
        <v>1</v>
      </c>
      <c r="G102" s="116">
        <v>1</v>
      </c>
      <c r="H102" s="116"/>
      <c r="I102" s="116">
        <v>1</v>
      </c>
      <c r="J102" s="117">
        <v>0.14000000000000001</v>
      </c>
      <c r="K102" s="116"/>
      <c r="L102" s="121"/>
    </row>
    <row r="103" spans="1:12" s="106" customFormat="1" x14ac:dyDescent="0.25">
      <c r="A103" s="124" t="s">
        <v>118</v>
      </c>
      <c r="B103" s="58">
        <v>7</v>
      </c>
      <c r="C103" s="58" t="s">
        <v>119</v>
      </c>
      <c r="D103" s="112">
        <v>35</v>
      </c>
      <c r="E103" s="58" t="s">
        <v>151</v>
      </c>
      <c r="F103" s="112">
        <f>SUM(F68:F102)</f>
        <v>35</v>
      </c>
      <c r="G103" s="112">
        <f>SUM(G68:G102)</f>
        <v>34</v>
      </c>
      <c r="H103" s="112">
        <f t="shared" ref="H103:L103" si="9">SUM(H68:H102)</f>
        <v>1</v>
      </c>
      <c r="I103" s="112">
        <f t="shared" si="9"/>
        <v>34</v>
      </c>
      <c r="J103" s="112">
        <f t="shared" si="9"/>
        <v>5.2999999999999989</v>
      </c>
      <c r="K103" s="112">
        <f t="shared" si="9"/>
        <v>1</v>
      </c>
      <c r="L103" s="112">
        <f t="shared" si="9"/>
        <v>1.5</v>
      </c>
    </row>
    <row r="104" spans="1:12" x14ac:dyDescent="0.25">
      <c r="A104" s="255" t="s">
        <v>57</v>
      </c>
      <c r="B104" s="134">
        <v>1</v>
      </c>
      <c r="C104" s="135" t="s">
        <v>133</v>
      </c>
      <c r="D104" s="136">
        <v>1</v>
      </c>
      <c r="E104" s="134" t="s">
        <v>534</v>
      </c>
      <c r="F104" s="116">
        <v>1</v>
      </c>
      <c r="G104" s="116">
        <v>1</v>
      </c>
      <c r="H104" s="116"/>
      <c r="I104" s="116">
        <v>1</v>
      </c>
      <c r="J104" s="117">
        <v>0.66</v>
      </c>
      <c r="K104" s="116"/>
      <c r="L104" s="117"/>
    </row>
    <row r="105" spans="1:12" x14ac:dyDescent="0.25">
      <c r="A105" s="255"/>
      <c r="B105" s="134">
        <v>2</v>
      </c>
      <c r="C105" s="134" t="s">
        <v>134</v>
      </c>
      <c r="D105" s="136">
        <f>1+D104</f>
        <v>2</v>
      </c>
      <c r="E105" s="39" t="s">
        <v>340</v>
      </c>
      <c r="F105" s="116">
        <v>1</v>
      </c>
      <c r="G105" s="116">
        <v>1</v>
      </c>
      <c r="H105" s="116"/>
      <c r="I105" s="116">
        <v>1</v>
      </c>
      <c r="J105" s="117">
        <v>0.56999999999999995</v>
      </c>
      <c r="K105" s="116"/>
      <c r="L105" s="117"/>
    </row>
    <row r="106" spans="1:12" x14ac:dyDescent="0.25">
      <c r="A106" s="255"/>
      <c r="B106" s="134">
        <v>3</v>
      </c>
      <c r="C106" s="134" t="s">
        <v>135</v>
      </c>
      <c r="D106" s="136">
        <f t="shared" ref="D106:D112" si="10">1+D105</f>
        <v>3</v>
      </c>
      <c r="E106" s="39" t="s">
        <v>341</v>
      </c>
      <c r="F106" s="116">
        <v>1</v>
      </c>
      <c r="G106" s="116">
        <v>1</v>
      </c>
      <c r="H106" s="116"/>
      <c r="I106" s="116">
        <v>1</v>
      </c>
      <c r="J106" s="117">
        <v>0.18</v>
      </c>
      <c r="K106" s="116"/>
      <c r="L106" s="121"/>
    </row>
    <row r="107" spans="1:12" x14ac:dyDescent="0.25">
      <c r="A107" s="255"/>
      <c r="B107" s="134">
        <v>4</v>
      </c>
      <c r="C107" s="134" t="s">
        <v>136</v>
      </c>
      <c r="D107" s="136">
        <f t="shared" si="10"/>
        <v>4</v>
      </c>
      <c r="E107" s="39" t="s">
        <v>342</v>
      </c>
      <c r="F107" s="116">
        <v>1</v>
      </c>
      <c r="G107" s="116">
        <v>1</v>
      </c>
      <c r="H107" s="116"/>
      <c r="I107" s="116">
        <v>1</v>
      </c>
      <c r="J107" s="117">
        <v>0.15</v>
      </c>
      <c r="K107" s="116"/>
      <c r="L107" s="121"/>
    </row>
    <row r="108" spans="1:12" x14ac:dyDescent="0.25">
      <c r="A108" s="255"/>
      <c r="B108" s="134">
        <v>5</v>
      </c>
      <c r="C108" s="134" t="s">
        <v>137</v>
      </c>
      <c r="D108" s="136">
        <f t="shared" si="10"/>
        <v>5</v>
      </c>
      <c r="E108" s="39" t="s">
        <v>343</v>
      </c>
      <c r="F108" s="116">
        <v>1</v>
      </c>
      <c r="G108" s="116">
        <v>1</v>
      </c>
      <c r="H108" s="116"/>
      <c r="I108" s="116">
        <v>1</v>
      </c>
      <c r="J108" s="117">
        <v>0.54</v>
      </c>
      <c r="K108" s="116"/>
      <c r="L108" s="121"/>
    </row>
    <row r="109" spans="1:12" x14ac:dyDescent="0.25">
      <c r="A109" s="255"/>
      <c r="B109" s="134">
        <v>6</v>
      </c>
      <c r="C109" s="134" t="s">
        <v>138</v>
      </c>
      <c r="D109" s="136">
        <f t="shared" si="10"/>
        <v>6</v>
      </c>
      <c r="E109" s="39" t="s">
        <v>344</v>
      </c>
      <c r="F109" s="116">
        <v>1</v>
      </c>
      <c r="G109" s="116"/>
      <c r="H109" s="116">
        <v>1</v>
      </c>
      <c r="I109" s="116"/>
      <c r="J109" s="117"/>
      <c r="K109" s="116">
        <v>1</v>
      </c>
      <c r="L109" s="121">
        <v>15</v>
      </c>
    </row>
    <row r="110" spans="1:12" x14ac:dyDescent="0.25">
      <c r="A110" s="255"/>
      <c r="B110" s="134">
        <v>7</v>
      </c>
      <c r="C110" s="137" t="s">
        <v>139</v>
      </c>
      <c r="D110" s="136">
        <f t="shared" si="10"/>
        <v>7</v>
      </c>
      <c r="E110" s="39" t="s">
        <v>345</v>
      </c>
      <c r="F110" s="116">
        <v>1</v>
      </c>
      <c r="G110" s="116">
        <v>1</v>
      </c>
      <c r="H110" s="116"/>
      <c r="I110" s="116">
        <v>1</v>
      </c>
      <c r="J110" s="117">
        <v>0.17</v>
      </c>
      <c r="K110" s="116"/>
      <c r="L110" s="121"/>
    </row>
    <row r="111" spans="1:12" x14ac:dyDescent="0.25">
      <c r="A111" s="255"/>
      <c r="B111" s="134">
        <v>8</v>
      </c>
      <c r="C111" s="137" t="s">
        <v>140</v>
      </c>
      <c r="D111" s="136">
        <f t="shared" si="10"/>
        <v>8</v>
      </c>
      <c r="E111" s="39" t="s">
        <v>346</v>
      </c>
      <c r="F111" s="116">
        <v>1</v>
      </c>
      <c r="G111" s="116">
        <v>1</v>
      </c>
      <c r="H111" s="116"/>
      <c r="I111" s="116">
        <v>1</v>
      </c>
      <c r="J111" s="117">
        <v>0.19</v>
      </c>
      <c r="K111" s="116"/>
      <c r="L111" s="121"/>
    </row>
    <row r="112" spans="1:12" x14ac:dyDescent="0.25">
      <c r="A112" s="255"/>
      <c r="B112" s="134">
        <v>9</v>
      </c>
      <c r="C112" s="39" t="s">
        <v>347</v>
      </c>
      <c r="D112" s="136">
        <f t="shared" si="10"/>
        <v>9</v>
      </c>
      <c r="E112" s="39" t="s">
        <v>348</v>
      </c>
      <c r="F112" s="116">
        <v>1</v>
      </c>
      <c r="G112" s="116"/>
      <c r="H112" s="116">
        <v>1</v>
      </c>
      <c r="I112" s="116"/>
      <c r="J112" s="117"/>
      <c r="K112" s="116">
        <v>1</v>
      </c>
      <c r="L112" s="121">
        <v>11</v>
      </c>
    </row>
    <row r="113" spans="1:12" s="106" customFormat="1" x14ac:dyDescent="0.25">
      <c r="A113" s="124" t="s">
        <v>118</v>
      </c>
      <c r="B113" s="58">
        <v>9</v>
      </c>
      <c r="C113" s="58" t="s">
        <v>119</v>
      </c>
      <c r="D113" s="112">
        <v>9</v>
      </c>
      <c r="E113" s="58" t="s">
        <v>151</v>
      </c>
      <c r="F113" s="112">
        <f>SUM(F104:F112)</f>
        <v>9</v>
      </c>
      <c r="G113" s="112">
        <f t="shared" ref="G113:L113" si="11">SUM(G104:G112)</f>
        <v>7</v>
      </c>
      <c r="H113" s="112">
        <f t="shared" si="11"/>
        <v>2</v>
      </c>
      <c r="I113" s="112">
        <f t="shared" si="11"/>
        <v>7</v>
      </c>
      <c r="J113" s="112">
        <f t="shared" si="11"/>
        <v>2.4599999999999995</v>
      </c>
      <c r="K113" s="112">
        <f t="shared" si="11"/>
        <v>2</v>
      </c>
      <c r="L113" s="112">
        <f t="shared" si="11"/>
        <v>26</v>
      </c>
    </row>
    <row r="114" spans="1:12" x14ac:dyDescent="0.25">
      <c r="A114" s="324" t="s">
        <v>58</v>
      </c>
      <c r="B114" s="323">
        <v>1</v>
      </c>
      <c r="C114" s="316" t="s">
        <v>377</v>
      </c>
      <c r="D114" s="116">
        <v>1</v>
      </c>
      <c r="E114" s="39" t="s">
        <v>394</v>
      </c>
      <c r="F114" s="138">
        <f t="shared" ref="F114:F155" si="12">+G114+H114</f>
        <v>1</v>
      </c>
      <c r="G114" s="138">
        <v>1</v>
      </c>
      <c r="H114" s="116"/>
      <c r="I114" s="138">
        <v>1</v>
      </c>
      <c r="J114" s="139">
        <v>9.0322580645161299E-2</v>
      </c>
      <c r="K114" s="116"/>
      <c r="L114" s="121"/>
    </row>
    <row r="115" spans="1:12" x14ac:dyDescent="0.25">
      <c r="A115" s="325"/>
      <c r="B115" s="323"/>
      <c r="C115" s="316"/>
      <c r="D115" s="116">
        <f>1+D114</f>
        <v>2</v>
      </c>
      <c r="E115" s="39" t="s">
        <v>395</v>
      </c>
      <c r="F115" s="138">
        <f t="shared" si="12"/>
        <v>1</v>
      </c>
      <c r="G115" s="138">
        <v>1</v>
      </c>
      <c r="H115" s="116"/>
      <c r="I115" s="138">
        <v>1</v>
      </c>
      <c r="J115" s="139">
        <v>9.0322580645161299E-2</v>
      </c>
      <c r="K115" s="116"/>
      <c r="L115" s="121"/>
    </row>
    <row r="116" spans="1:12" x14ac:dyDescent="0.25">
      <c r="A116" s="325"/>
      <c r="B116" s="323"/>
      <c r="C116" s="316"/>
      <c r="D116" s="116">
        <f t="shared" ref="D116:D179" si="13">1+D115</f>
        <v>3</v>
      </c>
      <c r="E116" s="39" t="s">
        <v>396</v>
      </c>
      <c r="F116" s="138">
        <f t="shared" si="12"/>
        <v>1</v>
      </c>
      <c r="G116" s="138">
        <v>1</v>
      </c>
      <c r="H116" s="116"/>
      <c r="I116" s="138">
        <v>1</v>
      </c>
      <c r="J116" s="139">
        <v>9.0322580645161299E-2</v>
      </c>
      <c r="K116" s="116"/>
      <c r="L116" s="121"/>
    </row>
    <row r="117" spans="1:12" x14ac:dyDescent="0.25">
      <c r="A117" s="325"/>
      <c r="B117" s="323">
        <v>2</v>
      </c>
      <c r="C117" s="316" t="s">
        <v>378</v>
      </c>
      <c r="D117" s="116">
        <f t="shared" si="13"/>
        <v>4</v>
      </c>
      <c r="E117" s="39" t="s">
        <v>397</v>
      </c>
      <c r="F117" s="138">
        <f t="shared" si="12"/>
        <v>1</v>
      </c>
      <c r="G117" s="138">
        <v>1</v>
      </c>
      <c r="H117" s="116"/>
      <c r="I117" s="138">
        <v>1</v>
      </c>
      <c r="J117" s="139">
        <v>9.0322580645161299E-2</v>
      </c>
      <c r="K117" s="116"/>
      <c r="L117" s="121"/>
    </row>
    <row r="118" spans="1:12" x14ac:dyDescent="0.25">
      <c r="A118" s="325"/>
      <c r="B118" s="323"/>
      <c r="C118" s="316"/>
      <c r="D118" s="116">
        <f t="shared" si="13"/>
        <v>5</v>
      </c>
      <c r="E118" s="39" t="s">
        <v>398</v>
      </c>
      <c r="F118" s="138">
        <f t="shared" si="12"/>
        <v>1</v>
      </c>
      <c r="G118" s="138">
        <v>1</v>
      </c>
      <c r="H118" s="116"/>
      <c r="I118" s="138">
        <v>1</v>
      </c>
      <c r="J118" s="139">
        <v>9.0322580645161299E-2</v>
      </c>
      <c r="K118" s="116"/>
      <c r="L118" s="121"/>
    </row>
    <row r="119" spans="1:12" x14ac:dyDescent="0.25">
      <c r="A119" s="325"/>
      <c r="B119" s="323">
        <v>3</v>
      </c>
      <c r="C119" s="316" t="s">
        <v>131</v>
      </c>
      <c r="D119" s="116">
        <f t="shared" si="13"/>
        <v>6</v>
      </c>
      <c r="E119" s="39" t="s">
        <v>399</v>
      </c>
      <c r="F119" s="138">
        <f t="shared" si="12"/>
        <v>1</v>
      </c>
      <c r="G119" s="138">
        <v>1</v>
      </c>
      <c r="H119" s="116"/>
      <c r="I119" s="138">
        <v>1</v>
      </c>
      <c r="J119" s="139">
        <v>9.0322580645161299E-2</v>
      </c>
      <c r="K119" s="116"/>
      <c r="L119" s="121"/>
    </row>
    <row r="120" spans="1:12" x14ac:dyDescent="0.25">
      <c r="A120" s="325"/>
      <c r="B120" s="323"/>
      <c r="C120" s="316"/>
      <c r="D120" s="116">
        <f t="shared" si="13"/>
        <v>7</v>
      </c>
      <c r="E120" s="39" t="s">
        <v>400</v>
      </c>
      <c r="F120" s="138">
        <f t="shared" si="12"/>
        <v>1</v>
      </c>
      <c r="G120" s="138">
        <v>1</v>
      </c>
      <c r="H120" s="116"/>
      <c r="I120" s="138">
        <v>1</v>
      </c>
      <c r="J120" s="139">
        <v>9.0322580645161299E-2</v>
      </c>
      <c r="K120" s="116"/>
      <c r="L120" s="121"/>
    </row>
    <row r="121" spans="1:12" x14ac:dyDescent="0.25">
      <c r="A121" s="325"/>
      <c r="B121" s="323">
        <v>4</v>
      </c>
      <c r="C121" s="316" t="s">
        <v>379</v>
      </c>
      <c r="D121" s="116">
        <f t="shared" si="13"/>
        <v>8</v>
      </c>
      <c r="E121" s="39" t="s">
        <v>401</v>
      </c>
      <c r="F121" s="138">
        <f t="shared" si="12"/>
        <v>1</v>
      </c>
      <c r="G121" s="138">
        <v>1</v>
      </c>
      <c r="H121" s="116"/>
      <c r="I121" s="138">
        <v>1</v>
      </c>
      <c r="J121" s="139">
        <v>9.0322580645161299E-2</v>
      </c>
      <c r="K121" s="116"/>
      <c r="L121" s="121"/>
    </row>
    <row r="122" spans="1:12" x14ac:dyDescent="0.25">
      <c r="A122" s="325"/>
      <c r="B122" s="323"/>
      <c r="C122" s="316"/>
      <c r="D122" s="116">
        <f t="shared" si="13"/>
        <v>9</v>
      </c>
      <c r="E122" s="39" t="s">
        <v>402</v>
      </c>
      <c r="F122" s="138">
        <f t="shared" si="12"/>
        <v>1</v>
      </c>
      <c r="G122" s="138">
        <v>1</v>
      </c>
      <c r="H122" s="116"/>
      <c r="I122" s="138">
        <v>1</v>
      </c>
      <c r="J122" s="139">
        <v>9.0322580645161299E-2</v>
      </c>
      <c r="K122" s="116"/>
      <c r="L122" s="121"/>
    </row>
    <row r="123" spans="1:12" x14ac:dyDescent="0.25">
      <c r="A123" s="325"/>
      <c r="B123" s="323"/>
      <c r="C123" s="316"/>
      <c r="D123" s="116">
        <f t="shared" si="13"/>
        <v>10</v>
      </c>
      <c r="E123" s="39" t="s">
        <v>403</v>
      </c>
      <c r="F123" s="138">
        <f t="shared" si="12"/>
        <v>1</v>
      </c>
      <c r="G123" s="138">
        <v>1</v>
      </c>
      <c r="H123" s="116"/>
      <c r="I123" s="138">
        <v>1</v>
      </c>
      <c r="J123" s="139">
        <v>9.0322580645161299E-2</v>
      </c>
      <c r="K123" s="116"/>
      <c r="L123" s="121"/>
    </row>
    <row r="124" spans="1:12" x14ac:dyDescent="0.25">
      <c r="A124" s="325"/>
      <c r="B124" s="323">
        <v>5</v>
      </c>
      <c r="C124" s="316" t="s">
        <v>380</v>
      </c>
      <c r="D124" s="116">
        <f t="shared" si="13"/>
        <v>11</v>
      </c>
      <c r="E124" s="39" t="s">
        <v>404</v>
      </c>
      <c r="F124" s="138">
        <f t="shared" si="12"/>
        <v>1</v>
      </c>
      <c r="G124" s="138">
        <v>1</v>
      </c>
      <c r="H124" s="116"/>
      <c r="I124" s="138">
        <v>1</v>
      </c>
      <c r="J124" s="139">
        <v>9.0322580645161299E-2</v>
      </c>
      <c r="K124" s="116"/>
      <c r="L124" s="121"/>
    </row>
    <row r="125" spans="1:12" x14ac:dyDescent="0.25">
      <c r="A125" s="325"/>
      <c r="B125" s="323"/>
      <c r="C125" s="316"/>
      <c r="D125" s="116">
        <f t="shared" si="13"/>
        <v>12</v>
      </c>
      <c r="E125" s="39" t="s">
        <v>405</v>
      </c>
      <c r="F125" s="138">
        <f t="shared" si="12"/>
        <v>1</v>
      </c>
      <c r="G125" s="138">
        <v>1</v>
      </c>
      <c r="H125" s="116"/>
      <c r="I125" s="138">
        <v>1</v>
      </c>
      <c r="J125" s="139">
        <v>9.0322580645161299E-2</v>
      </c>
      <c r="K125" s="116"/>
      <c r="L125" s="121"/>
    </row>
    <row r="126" spans="1:12" x14ac:dyDescent="0.25">
      <c r="A126" s="325"/>
      <c r="B126" s="323"/>
      <c r="C126" s="316"/>
      <c r="D126" s="116">
        <f t="shared" si="13"/>
        <v>13</v>
      </c>
      <c r="E126" s="39" t="s">
        <v>406</v>
      </c>
      <c r="F126" s="138">
        <f t="shared" si="12"/>
        <v>1</v>
      </c>
      <c r="G126" s="138">
        <v>1</v>
      </c>
      <c r="H126" s="116"/>
      <c r="I126" s="138">
        <v>1</v>
      </c>
      <c r="J126" s="139">
        <v>9.0322580645161299E-2</v>
      </c>
      <c r="K126" s="116"/>
      <c r="L126" s="121"/>
    </row>
    <row r="127" spans="1:12" x14ac:dyDescent="0.25">
      <c r="A127" s="325"/>
      <c r="B127" s="317">
        <v>6</v>
      </c>
      <c r="C127" s="320" t="s">
        <v>381</v>
      </c>
      <c r="D127" s="116">
        <f t="shared" si="13"/>
        <v>14</v>
      </c>
      <c r="E127" s="39" t="s">
        <v>407</v>
      </c>
      <c r="F127" s="138">
        <f t="shared" si="12"/>
        <v>1</v>
      </c>
      <c r="G127" s="138">
        <v>1</v>
      </c>
      <c r="H127" s="116"/>
      <c r="I127" s="138">
        <v>1</v>
      </c>
      <c r="J127" s="139">
        <v>9.0322580645161299E-2</v>
      </c>
      <c r="K127" s="116"/>
      <c r="L127" s="121"/>
    </row>
    <row r="128" spans="1:12" x14ac:dyDescent="0.25">
      <c r="A128" s="325"/>
      <c r="B128" s="318"/>
      <c r="C128" s="321"/>
      <c r="D128" s="116">
        <f t="shared" si="13"/>
        <v>15</v>
      </c>
      <c r="E128" s="39" t="s">
        <v>408</v>
      </c>
      <c r="F128" s="138">
        <f t="shared" si="12"/>
        <v>1</v>
      </c>
      <c r="G128" s="138">
        <v>1</v>
      </c>
      <c r="H128" s="116"/>
      <c r="I128" s="138">
        <v>1</v>
      </c>
      <c r="J128" s="139">
        <v>9.0322580645161299E-2</v>
      </c>
      <c r="K128" s="116"/>
      <c r="L128" s="121"/>
    </row>
    <row r="129" spans="1:12" x14ac:dyDescent="0.25">
      <c r="A129" s="325"/>
      <c r="B129" s="318"/>
      <c r="C129" s="321"/>
      <c r="D129" s="116">
        <f t="shared" si="13"/>
        <v>16</v>
      </c>
      <c r="E129" s="39" t="s">
        <v>409</v>
      </c>
      <c r="F129" s="138">
        <f t="shared" si="12"/>
        <v>1</v>
      </c>
      <c r="G129" s="138">
        <v>1</v>
      </c>
      <c r="H129" s="116"/>
      <c r="I129" s="138">
        <v>1</v>
      </c>
      <c r="J129" s="139">
        <v>9.0322580645161299E-2</v>
      </c>
      <c r="K129" s="116"/>
      <c r="L129" s="121"/>
    </row>
    <row r="130" spans="1:12" x14ac:dyDescent="0.25">
      <c r="A130" s="325"/>
      <c r="B130" s="319"/>
      <c r="C130" s="322"/>
      <c r="D130" s="116">
        <f t="shared" si="13"/>
        <v>17</v>
      </c>
      <c r="E130" s="39" t="s">
        <v>410</v>
      </c>
      <c r="F130" s="138">
        <v>1</v>
      </c>
      <c r="G130" s="138">
        <v>1</v>
      </c>
      <c r="H130" s="116"/>
      <c r="I130" s="138">
        <v>1</v>
      </c>
      <c r="J130" s="139">
        <v>9.0322580645161299E-2</v>
      </c>
      <c r="K130" s="116"/>
      <c r="L130" s="121"/>
    </row>
    <row r="131" spans="1:12" x14ac:dyDescent="0.25">
      <c r="A131" s="325"/>
      <c r="B131" s="323">
        <v>7</v>
      </c>
      <c r="C131" s="316" t="s">
        <v>382</v>
      </c>
      <c r="D131" s="116">
        <f t="shared" si="13"/>
        <v>18</v>
      </c>
      <c r="E131" s="39" t="s">
        <v>411</v>
      </c>
      <c r="F131" s="138">
        <f t="shared" si="12"/>
        <v>1</v>
      </c>
      <c r="G131" s="138">
        <v>1</v>
      </c>
      <c r="H131" s="116"/>
      <c r="I131" s="138">
        <v>1</v>
      </c>
      <c r="J131" s="139">
        <v>9.0322580645161299E-2</v>
      </c>
      <c r="K131" s="116"/>
      <c r="L131" s="121"/>
    </row>
    <row r="132" spans="1:12" x14ac:dyDescent="0.25">
      <c r="A132" s="325"/>
      <c r="B132" s="323"/>
      <c r="C132" s="316"/>
      <c r="D132" s="116">
        <f t="shared" si="13"/>
        <v>19</v>
      </c>
      <c r="E132" s="39" t="s">
        <v>412</v>
      </c>
      <c r="F132" s="138">
        <f t="shared" si="12"/>
        <v>1</v>
      </c>
      <c r="G132" s="138">
        <v>1</v>
      </c>
      <c r="H132" s="116"/>
      <c r="I132" s="138">
        <v>1</v>
      </c>
      <c r="J132" s="139">
        <v>9.0322580645161299E-2</v>
      </c>
      <c r="K132" s="116"/>
      <c r="L132" s="121"/>
    </row>
    <row r="133" spans="1:12" x14ac:dyDescent="0.25">
      <c r="A133" s="325"/>
      <c r="B133" s="323">
        <v>8</v>
      </c>
      <c r="C133" s="316" t="s">
        <v>132</v>
      </c>
      <c r="D133" s="116">
        <f t="shared" si="13"/>
        <v>20</v>
      </c>
      <c r="E133" s="39" t="s">
        <v>413</v>
      </c>
      <c r="F133" s="138">
        <f t="shared" si="12"/>
        <v>1</v>
      </c>
      <c r="G133" s="138">
        <v>1</v>
      </c>
      <c r="H133" s="116"/>
      <c r="I133" s="138">
        <v>1</v>
      </c>
      <c r="J133" s="139">
        <v>9.0322580645161299E-2</v>
      </c>
      <c r="K133" s="116"/>
      <c r="L133" s="121"/>
    </row>
    <row r="134" spans="1:12" x14ac:dyDescent="0.25">
      <c r="A134" s="325"/>
      <c r="B134" s="323"/>
      <c r="C134" s="316"/>
      <c r="D134" s="116">
        <f t="shared" si="13"/>
        <v>21</v>
      </c>
      <c r="E134" s="39" t="s">
        <v>414</v>
      </c>
      <c r="F134" s="138">
        <f t="shared" si="12"/>
        <v>1</v>
      </c>
      <c r="G134" s="138">
        <v>1</v>
      </c>
      <c r="H134" s="116"/>
      <c r="I134" s="138">
        <v>1</v>
      </c>
      <c r="J134" s="139">
        <v>9.0322580645161299E-2</v>
      </c>
      <c r="K134" s="116"/>
      <c r="L134" s="121"/>
    </row>
    <row r="135" spans="1:12" x14ac:dyDescent="0.25">
      <c r="A135" s="325"/>
      <c r="B135" s="323"/>
      <c r="C135" s="316"/>
      <c r="D135" s="116">
        <f t="shared" si="13"/>
        <v>22</v>
      </c>
      <c r="E135" s="39" t="s">
        <v>415</v>
      </c>
      <c r="F135" s="138">
        <f t="shared" si="12"/>
        <v>1</v>
      </c>
      <c r="G135" s="138">
        <v>1</v>
      </c>
      <c r="H135" s="116"/>
      <c r="I135" s="138">
        <v>1</v>
      </c>
      <c r="J135" s="139">
        <v>9.0322580645161299E-2</v>
      </c>
      <c r="K135" s="116"/>
      <c r="L135" s="121"/>
    </row>
    <row r="136" spans="1:12" x14ac:dyDescent="0.25">
      <c r="A136" s="325"/>
      <c r="B136" s="323">
        <v>9</v>
      </c>
      <c r="C136" s="316" t="s">
        <v>383</v>
      </c>
      <c r="D136" s="116">
        <f t="shared" si="13"/>
        <v>23</v>
      </c>
      <c r="E136" s="39" t="s">
        <v>416</v>
      </c>
      <c r="F136" s="138">
        <f t="shared" si="12"/>
        <v>1</v>
      </c>
      <c r="G136" s="138">
        <v>1</v>
      </c>
      <c r="H136" s="116"/>
      <c r="I136" s="138">
        <v>1</v>
      </c>
      <c r="J136" s="139">
        <v>9.0322580645161299E-2</v>
      </c>
      <c r="K136" s="116"/>
      <c r="L136" s="121"/>
    </row>
    <row r="137" spans="1:12" x14ac:dyDescent="0.25">
      <c r="A137" s="325"/>
      <c r="B137" s="323"/>
      <c r="C137" s="316"/>
      <c r="D137" s="116">
        <f t="shared" si="13"/>
        <v>24</v>
      </c>
      <c r="E137" s="39" t="s">
        <v>417</v>
      </c>
      <c r="F137" s="138">
        <f t="shared" si="12"/>
        <v>1</v>
      </c>
      <c r="G137" s="138">
        <v>1</v>
      </c>
      <c r="H137" s="116"/>
      <c r="I137" s="138">
        <v>1</v>
      </c>
      <c r="J137" s="139">
        <v>9.0322580645161299E-2</v>
      </c>
      <c r="K137" s="116"/>
      <c r="L137" s="121"/>
    </row>
    <row r="138" spans="1:12" x14ac:dyDescent="0.25">
      <c r="A138" s="325"/>
      <c r="B138" s="323"/>
      <c r="C138" s="316"/>
      <c r="D138" s="116">
        <f t="shared" si="13"/>
        <v>25</v>
      </c>
      <c r="E138" s="39" t="s">
        <v>418</v>
      </c>
      <c r="F138" s="138">
        <f t="shared" si="12"/>
        <v>1</v>
      </c>
      <c r="G138" s="138">
        <v>1</v>
      </c>
      <c r="H138" s="116"/>
      <c r="I138" s="138">
        <v>1</v>
      </c>
      <c r="J138" s="139">
        <v>9.0322580645161299E-2</v>
      </c>
      <c r="K138" s="116"/>
      <c r="L138" s="121"/>
    </row>
    <row r="139" spans="1:12" x14ac:dyDescent="0.25">
      <c r="A139" s="325"/>
      <c r="B139" s="329">
        <v>10</v>
      </c>
      <c r="C139" s="313" t="s">
        <v>384</v>
      </c>
      <c r="D139" s="116">
        <f t="shared" si="13"/>
        <v>26</v>
      </c>
      <c r="E139" s="39" t="s">
        <v>419</v>
      </c>
      <c r="F139" s="138">
        <f t="shared" si="12"/>
        <v>1</v>
      </c>
      <c r="G139" s="138">
        <v>1</v>
      </c>
      <c r="H139" s="116"/>
      <c r="I139" s="138">
        <v>1</v>
      </c>
      <c r="J139" s="139">
        <v>9.0322580645161299E-2</v>
      </c>
      <c r="K139" s="116"/>
      <c r="L139" s="121"/>
    </row>
    <row r="140" spans="1:12" x14ac:dyDescent="0.25">
      <c r="A140" s="325"/>
      <c r="B140" s="330"/>
      <c r="C140" s="314"/>
      <c r="D140" s="116">
        <f t="shared" si="13"/>
        <v>27</v>
      </c>
      <c r="E140" s="39" t="s">
        <v>420</v>
      </c>
      <c r="F140" s="138">
        <f t="shared" si="12"/>
        <v>1</v>
      </c>
      <c r="G140" s="138">
        <v>1</v>
      </c>
      <c r="H140" s="116"/>
      <c r="I140" s="138">
        <v>1</v>
      </c>
      <c r="J140" s="139">
        <v>9.0322580645161299E-2</v>
      </c>
      <c r="K140" s="116"/>
      <c r="L140" s="121"/>
    </row>
    <row r="141" spans="1:12" x14ac:dyDescent="0.25">
      <c r="A141" s="325"/>
      <c r="B141" s="330"/>
      <c r="C141" s="314"/>
      <c r="D141" s="116">
        <f t="shared" si="13"/>
        <v>28</v>
      </c>
      <c r="E141" s="39" t="s">
        <v>421</v>
      </c>
      <c r="F141" s="138">
        <f t="shared" si="12"/>
        <v>1</v>
      </c>
      <c r="G141" s="138">
        <v>1</v>
      </c>
      <c r="H141" s="116"/>
      <c r="I141" s="138">
        <v>1</v>
      </c>
      <c r="J141" s="139">
        <v>9.0322580645161299E-2</v>
      </c>
      <c r="K141" s="116"/>
      <c r="L141" s="121"/>
    </row>
    <row r="142" spans="1:12" x14ac:dyDescent="0.25">
      <c r="A142" s="325"/>
      <c r="B142" s="330"/>
      <c r="C142" s="314"/>
      <c r="D142" s="116">
        <f t="shared" si="13"/>
        <v>29</v>
      </c>
      <c r="E142" s="39" t="s">
        <v>422</v>
      </c>
      <c r="F142" s="138">
        <f t="shared" si="12"/>
        <v>1</v>
      </c>
      <c r="G142" s="138">
        <v>1</v>
      </c>
      <c r="H142" s="116"/>
      <c r="I142" s="138">
        <v>1</v>
      </c>
      <c r="J142" s="139">
        <v>9.0322580645161299E-2</v>
      </c>
      <c r="K142" s="116"/>
      <c r="L142" s="121"/>
    </row>
    <row r="143" spans="1:12" x14ac:dyDescent="0.25">
      <c r="A143" s="325"/>
      <c r="B143" s="330"/>
      <c r="C143" s="314"/>
      <c r="D143" s="116">
        <f t="shared" si="13"/>
        <v>30</v>
      </c>
      <c r="E143" s="39" t="s">
        <v>423</v>
      </c>
      <c r="F143" s="138">
        <f t="shared" si="12"/>
        <v>1</v>
      </c>
      <c r="G143" s="138">
        <v>1</v>
      </c>
      <c r="H143" s="116"/>
      <c r="I143" s="138">
        <v>1</v>
      </c>
      <c r="J143" s="139">
        <v>9.0322580645161299E-2</v>
      </c>
      <c r="K143" s="116"/>
      <c r="L143" s="121"/>
    </row>
    <row r="144" spans="1:12" x14ac:dyDescent="0.25">
      <c r="A144" s="325"/>
      <c r="B144" s="327">
        <v>11</v>
      </c>
      <c r="C144" s="313" t="s">
        <v>385</v>
      </c>
      <c r="D144" s="116">
        <f t="shared" si="13"/>
        <v>31</v>
      </c>
      <c r="E144" s="39" t="s">
        <v>424</v>
      </c>
      <c r="F144" s="138">
        <f t="shared" si="12"/>
        <v>1</v>
      </c>
      <c r="G144" s="138">
        <v>1</v>
      </c>
      <c r="H144" s="116"/>
      <c r="I144" s="138">
        <v>1</v>
      </c>
      <c r="J144" s="139">
        <v>9.0322580645161299E-2</v>
      </c>
      <c r="K144" s="116"/>
      <c r="L144" s="121"/>
    </row>
    <row r="145" spans="1:14" x14ac:dyDescent="0.25">
      <c r="A145" s="325"/>
      <c r="B145" s="327"/>
      <c r="C145" s="314"/>
      <c r="D145" s="116">
        <f t="shared" si="13"/>
        <v>32</v>
      </c>
      <c r="E145" s="39" t="s">
        <v>425</v>
      </c>
      <c r="F145" s="138">
        <f t="shared" si="12"/>
        <v>1</v>
      </c>
      <c r="G145" s="138">
        <v>1</v>
      </c>
      <c r="H145" s="116"/>
      <c r="I145" s="138">
        <v>1</v>
      </c>
      <c r="J145" s="139">
        <v>9.0322580645161299E-2</v>
      </c>
      <c r="K145" s="116"/>
      <c r="L145" s="121"/>
      <c r="N145" s="107">
        <f>13*0.06</f>
        <v>0.78</v>
      </c>
    </row>
    <row r="146" spans="1:14" x14ac:dyDescent="0.25">
      <c r="A146" s="325"/>
      <c r="B146" s="327"/>
      <c r="C146" s="314"/>
      <c r="D146" s="116">
        <f t="shared" si="13"/>
        <v>33</v>
      </c>
      <c r="E146" s="39" t="s">
        <v>426</v>
      </c>
      <c r="F146" s="138">
        <f t="shared" si="12"/>
        <v>1</v>
      </c>
      <c r="G146" s="138">
        <v>1</v>
      </c>
      <c r="H146" s="116"/>
      <c r="I146" s="138">
        <v>1</v>
      </c>
      <c r="J146" s="139">
        <v>9.0322580645161299E-2</v>
      </c>
      <c r="K146" s="116"/>
      <c r="L146" s="121"/>
    </row>
    <row r="147" spans="1:14" x14ac:dyDescent="0.25">
      <c r="A147" s="325"/>
      <c r="B147" s="38">
        <v>12</v>
      </c>
      <c r="C147" s="128" t="s">
        <v>377</v>
      </c>
      <c r="D147" s="116">
        <f t="shared" si="13"/>
        <v>34</v>
      </c>
      <c r="E147" s="39" t="s">
        <v>427</v>
      </c>
      <c r="F147" s="138">
        <f t="shared" si="12"/>
        <v>1</v>
      </c>
      <c r="G147" s="138">
        <v>1</v>
      </c>
      <c r="H147" s="116"/>
      <c r="I147" s="138">
        <v>1</v>
      </c>
      <c r="J147" s="139">
        <v>9.0322580645161299E-2</v>
      </c>
      <c r="K147" s="116"/>
      <c r="L147" s="121"/>
    </row>
    <row r="148" spans="1:14" x14ac:dyDescent="0.25">
      <c r="A148" s="325"/>
      <c r="B148" s="38">
        <v>13</v>
      </c>
      <c r="C148" s="128" t="s">
        <v>69</v>
      </c>
      <c r="D148" s="116">
        <f t="shared" si="13"/>
        <v>35</v>
      </c>
      <c r="E148" s="39" t="s">
        <v>428</v>
      </c>
      <c r="F148" s="138">
        <f t="shared" si="12"/>
        <v>1</v>
      </c>
      <c r="G148" s="138">
        <v>1</v>
      </c>
      <c r="H148" s="116"/>
      <c r="I148" s="138">
        <v>1</v>
      </c>
      <c r="J148" s="139">
        <v>9.0322580645161299E-2</v>
      </c>
      <c r="K148" s="116"/>
      <c r="L148" s="121"/>
    </row>
    <row r="149" spans="1:14" x14ac:dyDescent="0.25">
      <c r="A149" s="325"/>
      <c r="B149" s="327">
        <v>14</v>
      </c>
      <c r="C149" s="328" t="s">
        <v>386</v>
      </c>
      <c r="D149" s="116">
        <f t="shared" si="13"/>
        <v>36</v>
      </c>
      <c r="E149" s="39" t="s">
        <v>429</v>
      </c>
      <c r="F149" s="138">
        <f t="shared" si="12"/>
        <v>1</v>
      </c>
      <c r="G149" s="138">
        <v>1</v>
      </c>
      <c r="H149" s="116"/>
      <c r="I149" s="138">
        <v>1</v>
      </c>
      <c r="J149" s="139">
        <v>9.0322580645161299E-2</v>
      </c>
      <c r="K149" s="116"/>
      <c r="L149" s="121"/>
    </row>
    <row r="150" spans="1:14" x14ac:dyDescent="0.25">
      <c r="A150" s="325"/>
      <c r="B150" s="327"/>
      <c r="C150" s="328"/>
      <c r="D150" s="116">
        <f t="shared" si="13"/>
        <v>37</v>
      </c>
      <c r="E150" s="39" t="s">
        <v>430</v>
      </c>
      <c r="F150" s="138">
        <f t="shared" si="12"/>
        <v>1</v>
      </c>
      <c r="G150" s="138">
        <v>1</v>
      </c>
      <c r="H150" s="116"/>
      <c r="I150" s="138">
        <v>1</v>
      </c>
      <c r="J150" s="139">
        <v>9.0322580645161299E-2</v>
      </c>
      <c r="K150" s="116"/>
      <c r="L150" s="121"/>
    </row>
    <row r="151" spans="1:14" x14ac:dyDescent="0.25">
      <c r="A151" s="325"/>
      <c r="B151" s="327">
        <v>15</v>
      </c>
      <c r="C151" s="328" t="s">
        <v>387</v>
      </c>
      <c r="D151" s="116">
        <f t="shared" si="13"/>
        <v>38</v>
      </c>
      <c r="E151" s="39" t="s">
        <v>431</v>
      </c>
      <c r="F151" s="138">
        <v>1</v>
      </c>
      <c r="G151" s="138">
        <v>1</v>
      </c>
      <c r="H151" s="116"/>
      <c r="I151" s="138">
        <v>1</v>
      </c>
      <c r="J151" s="139">
        <v>9.0322580645161299E-2</v>
      </c>
      <c r="K151" s="116"/>
      <c r="L151" s="121"/>
    </row>
    <row r="152" spans="1:14" x14ac:dyDescent="0.25">
      <c r="A152" s="325"/>
      <c r="B152" s="327"/>
      <c r="C152" s="328"/>
      <c r="D152" s="116">
        <f t="shared" si="13"/>
        <v>39</v>
      </c>
      <c r="E152" s="39" t="s">
        <v>432</v>
      </c>
      <c r="F152" s="138">
        <v>1</v>
      </c>
      <c r="G152" s="138">
        <v>1</v>
      </c>
      <c r="H152" s="116"/>
      <c r="I152" s="138">
        <v>1</v>
      </c>
      <c r="J152" s="139">
        <v>9.0322580645161299E-2</v>
      </c>
      <c r="K152" s="116"/>
      <c r="L152" s="121"/>
    </row>
    <row r="153" spans="1:14" x14ac:dyDescent="0.25">
      <c r="A153" s="325"/>
      <c r="B153" s="327"/>
      <c r="C153" s="328"/>
      <c r="D153" s="116">
        <f t="shared" si="13"/>
        <v>40</v>
      </c>
      <c r="E153" s="39" t="s">
        <v>433</v>
      </c>
      <c r="F153" s="138">
        <v>1</v>
      </c>
      <c r="G153" s="138">
        <v>1</v>
      </c>
      <c r="H153" s="116"/>
      <c r="I153" s="138">
        <v>1</v>
      </c>
      <c r="J153" s="139">
        <v>9.0322580645161299E-2</v>
      </c>
      <c r="K153" s="116"/>
      <c r="L153" s="121"/>
    </row>
    <row r="154" spans="1:14" x14ac:dyDescent="0.25">
      <c r="A154" s="325"/>
      <c r="B154" s="38">
        <v>16</v>
      </c>
      <c r="C154" s="39" t="s">
        <v>388</v>
      </c>
      <c r="D154" s="116">
        <f t="shared" si="13"/>
        <v>41</v>
      </c>
      <c r="E154" s="39" t="s">
        <v>434</v>
      </c>
      <c r="F154" s="138">
        <v>1</v>
      </c>
      <c r="G154" s="138">
        <v>1</v>
      </c>
      <c r="H154" s="116"/>
      <c r="I154" s="138">
        <v>1</v>
      </c>
      <c r="J154" s="139">
        <v>9.0322580645161299E-2</v>
      </c>
      <c r="K154" s="116"/>
      <c r="L154" s="121"/>
    </row>
    <row r="155" spans="1:14" x14ac:dyDescent="0.25">
      <c r="A155" s="325"/>
      <c r="B155" s="38">
        <v>17</v>
      </c>
      <c r="C155" s="128" t="s">
        <v>389</v>
      </c>
      <c r="D155" s="116">
        <f t="shared" si="13"/>
        <v>42</v>
      </c>
      <c r="E155" s="39" t="s">
        <v>435</v>
      </c>
      <c r="F155" s="138">
        <f t="shared" si="12"/>
        <v>1</v>
      </c>
      <c r="G155" s="138">
        <v>1</v>
      </c>
      <c r="H155" s="116"/>
      <c r="I155" s="138">
        <v>1</v>
      </c>
      <c r="J155" s="139">
        <v>9.0322580645161299E-2</v>
      </c>
      <c r="K155" s="116"/>
      <c r="L155" s="121"/>
    </row>
    <row r="156" spans="1:14" x14ac:dyDescent="0.25">
      <c r="A156" s="325"/>
      <c r="B156" s="327">
        <v>18</v>
      </c>
      <c r="C156" s="313" t="s">
        <v>390</v>
      </c>
      <c r="D156" s="116">
        <f t="shared" si="13"/>
        <v>43</v>
      </c>
      <c r="E156" s="39" t="s">
        <v>436</v>
      </c>
      <c r="F156" s="138">
        <v>1</v>
      </c>
      <c r="G156" s="138">
        <v>1</v>
      </c>
      <c r="H156" s="116"/>
      <c r="I156" s="138">
        <v>1</v>
      </c>
      <c r="J156" s="139">
        <v>9.0322580645161299E-2</v>
      </c>
      <c r="K156" s="116"/>
      <c r="L156" s="121"/>
    </row>
    <row r="157" spans="1:14" x14ac:dyDescent="0.25">
      <c r="A157" s="325"/>
      <c r="B157" s="327"/>
      <c r="C157" s="315"/>
      <c r="D157" s="116">
        <f t="shared" si="13"/>
        <v>44</v>
      </c>
      <c r="E157" s="39" t="s">
        <v>437</v>
      </c>
      <c r="F157" s="138">
        <v>1</v>
      </c>
      <c r="G157" s="138">
        <v>1</v>
      </c>
      <c r="H157" s="116"/>
      <c r="I157" s="138">
        <v>1</v>
      </c>
      <c r="J157" s="139">
        <v>9.0322580645161299E-2</v>
      </c>
      <c r="K157" s="116"/>
      <c r="L157" s="121"/>
    </row>
    <row r="158" spans="1:14" x14ac:dyDescent="0.25">
      <c r="A158" s="325"/>
      <c r="B158" s="317">
        <v>19</v>
      </c>
      <c r="C158" s="331" t="s">
        <v>170</v>
      </c>
      <c r="D158" s="116">
        <f t="shared" si="13"/>
        <v>45</v>
      </c>
      <c r="E158" s="138" t="s">
        <v>438</v>
      </c>
      <c r="F158" s="138">
        <v>1</v>
      </c>
      <c r="G158" s="138">
        <v>1</v>
      </c>
      <c r="H158" s="116"/>
      <c r="I158" s="138">
        <v>1</v>
      </c>
      <c r="J158" s="139">
        <f>I158*0.178103448275862</f>
        <v>0.178103448275862</v>
      </c>
      <c r="K158" s="116"/>
      <c r="L158" s="121"/>
    </row>
    <row r="159" spans="1:14" x14ac:dyDescent="0.25">
      <c r="A159" s="325"/>
      <c r="B159" s="318"/>
      <c r="C159" s="332"/>
      <c r="D159" s="116">
        <f t="shared" si="13"/>
        <v>46</v>
      </c>
      <c r="E159" s="138" t="s">
        <v>439</v>
      </c>
      <c r="F159" s="138">
        <v>1</v>
      </c>
      <c r="G159" s="138">
        <v>1</v>
      </c>
      <c r="H159" s="116"/>
      <c r="I159" s="138">
        <v>1</v>
      </c>
      <c r="J159" s="139">
        <f t="shared" ref="J159:J215" si="14">I159*0.178103448275862</f>
        <v>0.178103448275862</v>
      </c>
      <c r="K159" s="116"/>
      <c r="L159" s="121"/>
    </row>
    <row r="160" spans="1:14" x14ac:dyDescent="0.25">
      <c r="A160" s="325"/>
      <c r="B160" s="318"/>
      <c r="C160" s="332"/>
      <c r="D160" s="116">
        <f t="shared" si="13"/>
        <v>47</v>
      </c>
      <c r="E160" s="138" t="s">
        <v>440</v>
      </c>
      <c r="F160" s="138">
        <v>1</v>
      </c>
      <c r="G160" s="138">
        <v>1</v>
      </c>
      <c r="H160" s="116"/>
      <c r="I160" s="138">
        <v>1</v>
      </c>
      <c r="J160" s="139">
        <f t="shared" si="14"/>
        <v>0.178103448275862</v>
      </c>
      <c r="K160" s="116"/>
      <c r="L160" s="121"/>
    </row>
    <row r="161" spans="1:12" x14ac:dyDescent="0.25">
      <c r="A161" s="325"/>
      <c r="B161" s="318"/>
      <c r="C161" s="332"/>
      <c r="D161" s="116">
        <f t="shared" si="13"/>
        <v>48</v>
      </c>
      <c r="E161" s="138" t="s">
        <v>441</v>
      </c>
      <c r="F161" s="138">
        <v>1</v>
      </c>
      <c r="G161" s="138">
        <v>1</v>
      </c>
      <c r="H161" s="116"/>
      <c r="I161" s="138">
        <v>1</v>
      </c>
      <c r="J161" s="139">
        <f t="shared" si="14"/>
        <v>0.178103448275862</v>
      </c>
      <c r="K161" s="116"/>
      <c r="L161" s="121"/>
    </row>
    <row r="162" spans="1:12" x14ac:dyDescent="0.25">
      <c r="A162" s="325"/>
      <c r="B162" s="318"/>
      <c r="C162" s="332"/>
      <c r="D162" s="116">
        <f t="shared" si="13"/>
        <v>49</v>
      </c>
      <c r="E162" s="138" t="s">
        <v>442</v>
      </c>
      <c r="F162" s="138">
        <v>1</v>
      </c>
      <c r="G162" s="138">
        <v>1</v>
      </c>
      <c r="H162" s="116"/>
      <c r="I162" s="138">
        <v>1</v>
      </c>
      <c r="J162" s="139">
        <f t="shared" si="14"/>
        <v>0.178103448275862</v>
      </c>
      <c r="K162" s="116"/>
      <c r="L162" s="121"/>
    </row>
    <row r="163" spans="1:12" x14ac:dyDescent="0.25">
      <c r="A163" s="325"/>
      <c r="B163" s="318"/>
      <c r="C163" s="332"/>
      <c r="D163" s="116">
        <f t="shared" si="13"/>
        <v>50</v>
      </c>
      <c r="E163" s="138" t="s">
        <v>443</v>
      </c>
      <c r="F163" s="138">
        <v>1</v>
      </c>
      <c r="G163" s="138">
        <v>1</v>
      </c>
      <c r="H163" s="116"/>
      <c r="I163" s="138">
        <v>1</v>
      </c>
      <c r="J163" s="139">
        <f t="shared" si="14"/>
        <v>0.178103448275862</v>
      </c>
      <c r="K163" s="116"/>
      <c r="L163" s="121"/>
    </row>
    <row r="164" spans="1:12" x14ac:dyDescent="0.25">
      <c r="A164" s="325"/>
      <c r="B164" s="318"/>
      <c r="C164" s="332"/>
      <c r="D164" s="116">
        <f t="shared" si="13"/>
        <v>51</v>
      </c>
      <c r="E164" s="138" t="s">
        <v>444</v>
      </c>
      <c r="F164" s="138">
        <v>1</v>
      </c>
      <c r="G164" s="138">
        <v>1</v>
      </c>
      <c r="H164" s="116"/>
      <c r="I164" s="138">
        <v>1</v>
      </c>
      <c r="J164" s="139">
        <f t="shared" si="14"/>
        <v>0.178103448275862</v>
      </c>
      <c r="K164" s="116"/>
      <c r="L164" s="121"/>
    </row>
    <row r="165" spans="1:12" x14ac:dyDescent="0.25">
      <c r="A165" s="325"/>
      <c r="B165" s="318"/>
      <c r="C165" s="332"/>
      <c r="D165" s="116">
        <f t="shared" si="13"/>
        <v>52</v>
      </c>
      <c r="E165" s="138" t="s">
        <v>445</v>
      </c>
      <c r="F165" s="138">
        <v>1</v>
      </c>
      <c r="G165" s="138">
        <v>1</v>
      </c>
      <c r="H165" s="116"/>
      <c r="I165" s="138">
        <v>1</v>
      </c>
      <c r="J165" s="139">
        <f t="shared" si="14"/>
        <v>0.178103448275862</v>
      </c>
      <c r="K165" s="116"/>
      <c r="L165" s="121"/>
    </row>
    <row r="166" spans="1:12" x14ac:dyDescent="0.25">
      <c r="A166" s="325"/>
      <c r="B166" s="318"/>
      <c r="C166" s="332"/>
      <c r="D166" s="116">
        <f t="shared" si="13"/>
        <v>53</v>
      </c>
      <c r="E166" s="138" t="s">
        <v>446</v>
      </c>
      <c r="F166" s="138">
        <v>1</v>
      </c>
      <c r="G166" s="138">
        <v>1</v>
      </c>
      <c r="H166" s="116"/>
      <c r="I166" s="138">
        <v>1</v>
      </c>
      <c r="J166" s="139">
        <f t="shared" si="14"/>
        <v>0.178103448275862</v>
      </c>
      <c r="K166" s="116"/>
      <c r="L166" s="121"/>
    </row>
    <row r="167" spans="1:12" x14ac:dyDescent="0.25">
      <c r="A167" s="325"/>
      <c r="B167" s="318"/>
      <c r="C167" s="332"/>
      <c r="D167" s="116">
        <f t="shared" si="13"/>
        <v>54</v>
      </c>
      <c r="E167" s="138" t="s">
        <v>447</v>
      </c>
      <c r="F167" s="138">
        <v>1</v>
      </c>
      <c r="G167" s="138">
        <v>1</v>
      </c>
      <c r="H167" s="116"/>
      <c r="I167" s="138">
        <v>1</v>
      </c>
      <c r="J167" s="139">
        <f t="shared" si="14"/>
        <v>0.178103448275862</v>
      </c>
      <c r="K167" s="116"/>
      <c r="L167" s="121"/>
    </row>
    <row r="168" spans="1:12" x14ac:dyDescent="0.25">
      <c r="A168" s="325"/>
      <c r="B168" s="318"/>
      <c r="C168" s="332"/>
      <c r="D168" s="116">
        <f t="shared" si="13"/>
        <v>55</v>
      </c>
      <c r="E168" s="138" t="s">
        <v>448</v>
      </c>
      <c r="F168" s="138">
        <v>1</v>
      </c>
      <c r="G168" s="138">
        <v>1</v>
      </c>
      <c r="H168" s="116"/>
      <c r="I168" s="138">
        <v>1</v>
      </c>
      <c r="J168" s="139">
        <f t="shared" si="14"/>
        <v>0.178103448275862</v>
      </c>
      <c r="K168" s="116"/>
      <c r="L168" s="121"/>
    </row>
    <row r="169" spans="1:12" x14ac:dyDescent="0.25">
      <c r="A169" s="325"/>
      <c r="B169" s="318"/>
      <c r="C169" s="332"/>
      <c r="D169" s="116">
        <f t="shared" si="13"/>
        <v>56</v>
      </c>
      <c r="E169" s="138" t="s">
        <v>449</v>
      </c>
      <c r="F169" s="138">
        <v>1</v>
      </c>
      <c r="G169" s="138">
        <v>1</v>
      </c>
      <c r="H169" s="116"/>
      <c r="I169" s="138">
        <v>1</v>
      </c>
      <c r="J169" s="139">
        <f t="shared" si="14"/>
        <v>0.178103448275862</v>
      </c>
      <c r="K169" s="116"/>
      <c r="L169" s="121"/>
    </row>
    <row r="170" spans="1:12" x14ac:dyDescent="0.25">
      <c r="A170" s="325"/>
      <c r="B170" s="318"/>
      <c r="C170" s="332"/>
      <c r="D170" s="116">
        <f t="shared" si="13"/>
        <v>57</v>
      </c>
      <c r="E170" s="138" t="s">
        <v>450</v>
      </c>
      <c r="F170" s="138">
        <v>1</v>
      </c>
      <c r="G170" s="138">
        <v>1</v>
      </c>
      <c r="H170" s="116"/>
      <c r="I170" s="138">
        <v>1</v>
      </c>
      <c r="J170" s="139">
        <f t="shared" si="14"/>
        <v>0.178103448275862</v>
      </c>
      <c r="K170" s="116"/>
      <c r="L170" s="121"/>
    </row>
    <row r="171" spans="1:12" x14ac:dyDescent="0.25">
      <c r="A171" s="325"/>
      <c r="B171" s="318"/>
      <c r="C171" s="332"/>
      <c r="D171" s="116">
        <f t="shared" si="13"/>
        <v>58</v>
      </c>
      <c r="E171" s="138" t="s">
        <v>451</v>
      </c>
      <c r="F171" s="138">
        <v>1</v>
      </c>
      <c r="G171" s="138">
        <v>1</v>
      </c>
      <c r="H171" s="116"/>
      <c r="I171" s="138">
        <v>1</v>
      </c>
      <c r="J171" s="139">
        <f t="shared" si="14"/>
        <v>0.178103448275862</v>
      </c>
      <c r="K171" s="116"/>
      <c r="L171" s="121"/>
    </row>
    <row r="172" spans="1:12" x14ac:dyDescent="0.25">
      <c r="A172" s="325"/>
      <c r="B172" s="318"/>
      <c r="C172" s="332"/>
      <c r="D172" s="116">
        <f t="shared" si="13"/>
        <v>59</v>
      </c>
      <c r="E172" s="138" t="s">
        <v>452</v>
      </c>
      <c r="F172" s="138">
        <v>1</v>
      </c>
      <c r="G172" s="138">
        <v>1</v>
      </c>
      <c r="H172" s="116"/>
      <c r="I172" s="138">
        <v>1</v>
      </c>
      <c r="J172" s="139">
        <f t="shared" si="14"/>
        <v>0.178103448275862</v>
      </c>
      <c r="K172" s="116"/>
      <c r="L172" s="121"/>
    </row>
    <row r="173" spans="1:12" x14ac:dyDescent="0.25">
      <c r="A173" s="325"/>
      <c r="B173" s="318"/>
      <c r="C173" s="332"/>
      <c r="D173" s="116">
        <f t="shared" si="13"/>
        <v>60</v>
      </c>
      <c r="E173" s="138" t="s">
        <v>453</v>
      </c>
      <c r="F173" s="138">
        <v>1</v>
      </c>
      <c r="G173" s="138">
        <v>1</v>
      </c>
      <c r="H173" s="116"/>
      <c r="I173" s="138">
        <v>1</v>
      </c>
      <c r="J173" s="139">
        <f t="shared" si="14"/>
        <v>0.178103448275862</v>
      </c>
      <c r="K173" s="116"/>
      <c r="L173" s="121"/>
    </row>
    <row r="174" spans="1:12" x14ac:dyDescent="0.25">
      <c r="A174" s="325"/>
      <c r="B174" s="318"/>
      <c r="C174" s="332"/>
      <c r="D174" s="116">
        <f t="shared" si="13"/>
        <v>61</v>
      </c>
      <c r="E174" s="138" t="s">
        <v>454</v>
      </c>
      <c r="F174" s="138">
        <v>1</v>
      </c>
      <c r="G174" s="138">
        <v>1</v>
      </c>
      <c r="H174" s="116"/>
      <c r="I174" s="138">
        <v>1</v>
      </c>
      <c r="J174" s="139">
        <f t="shared" si="14"/>
        <v>0.178103448275862</v>
      </c>
      <c r="K174" s="116"/>
      <c r="L174" s="121"/>
    </row>
    <row r="175" spans="1:12" x14ac:dyDescent="0.25">
      <c r="A175" s="325"/>
      <c r="B175" s="318"/>
      <c r="C175" s="332"/>
      <c r="D175" s="116">
        <f t="shared" si="13"/>
        <v>62</v>
      </c>
      <c r="E175" s="138" t="s">
        <v>455</v>
      </c>
      <c r="F175" s="138">
        <v>1</v>
      </c>
      <c r="G175" s="138">
        <v>1</v>
      </c>
      <c r="H175" s="116"/>
      <c r="I175" s="138">
        <v>1</v>
      </c>
      <c r="J175" s="139">
        <f t="shared" si="14"/>
        <v>0.178103448275862</v>
      </c>
      <c r="K175" s="116"/>
      <c r="L175" s="121"/>
    </row>
    <row r="176" spans="1:12" x14ac:dyDescent="0.25">
      <c r="A176" s="325"/>
      <c r="B176" s="318"/>
      <c r="C176" s="332"/>
      <c r="D176" s="116">
        <f t="shared" si="13"/>
        <v>63</v>
      </c>
      <c r="E176" s="138" t="s">
        <v>456</v>
      </c>
      <c r="F176" s="138">
        <v>1</v>
      </c>
      <c r="G176" s="138">
        <v>1</v>
      </c>
      <c r="H176" s="116"/>
      <c r="I176" s="138">
        <v>1</v>
      </c>
      <c r="J176" s="139">
        <f t="shared" si="14"/>
        <v>0.178103448275862</v>
      </c>
      <c r="K176" s="116"/>
      <c r="L176" s="121"/>
    </row>
    <row r="177" spans="1:12" x14ac:dyDescent="0.25">
      <c r="A177" s="325"/>
      <c r="B177" s="318"/>
      <c r="C177" s="332"/>
      <c r="D177" s="116">
        <f t="shared" si="13"/>
        <v>64</v>
      </c>
      <c r="E177" s="138" t="s">
        <v>457</v>
      </c>
      <c r="F177" s="138">
        <v>1</v>
      </c>
      <c r="G177" s="138">
        <v>1</v>
      </c>
      <c r="H177" s="116"/>
      <c r="I177" s="138">
        <v>1</v>
      </c>
      <c r="J177" s="139">
        <f t="shared" si="14"/>
        <v>0.178103448275862</v>
      </c>
      <c r="K177" s="116"/>
      <c r="L177" s="121"/>
    </row>
    <row r="178" spans="1:12" x14ac:dyDescent="0.25">
      <c r="A178" s="325"/>
      <c r="B178" s="318"/>
      <c r="C178" s="332"/>
      <c r="D178" s="116">
        <f t="shared" si="13"/>
        <v>65</v>
      </c>
      <c r="E178" s="138" t="s">
        <v>458</v>
      </c>
      <c r="F178" s="138">
        <v>1</v>
      </c>
      <c r="G178" s="138">
        <v>1</v>
      </c>
      <c r="H178" s="116"/>
      <c r="I178" s="138">
        <v>1</v>
      </c>
      <c r="J178" s="139">
        <f t="shared" si="14"/>
        <v>0.178103448275862</v>
      </c>
      <c r="K178" s="116"/>
      <c r="L178" s="121"/>
    </row>
    <row r="179" spans="1:12" x14ac:dyDescent="0.25">
      <c r="A179" s="325"/>
      <c r="B179" s="318"/>
      <c r="C179" s="332"/>
      <c r="D179" s="116">
        <f t="shared" si="13"/>
        <v>66</v>
      </c>
      <c r="E179" s="138" t="s">
        <v>459</v>
      </c>
      <c r="F179" s="138">
        <v>1</v>
      </c>
      <c r="G179" s="138">
        <v>1</v>
      </c>
      <c r="H179" s="116"/>
      <c r="I179" s="138">
        <v>1</v>
      </c>
      <c r="J179" s="139">
        <f t="shared" si="14"/>
        <v>0.178103448275862</v>
      </c>
      <c r="K179" s="116"/>
      <c r="L179" s="121"/>
    </row>
    <row r="180" spans="1:12" x14ac:dyDescent="0.25">
      <c r="A180" s="325"/>
      <c r="B180" s="318"/>
      <c r="C180" s="332"/>
      <c r="D180" s="116">
        <f t="shared" ref="D180:D215" si="15">1+D179</f>
        <v>67</v>
      </c>
      <c r="E180" s="138" t="s">
        <v>460</v>
      </c>
      <c r="F180" s="138">
        <v>1</v>
      </c>
      <c r="G180" s="138">
        <v>1</v>
      </c>
      <c r="H180" s="116"/>
      <c r="I180" s="138">
        <v>1</v>
      </c>
      <c r="J180" s="139">
        <f t="shared" si="14"/>
        <v>0.178103448275862</v>
      </c>
      <c r="K180" s="116"/>
      <c r="L180" s="121"/>
    </row>
    <row r="181" spans="1:12" x14ac:dyDescent="0.25">
      <c r="A181" s="325"/>
      <c r="B181" s="318"/>
      <c r="C181" s="332"/>
      <c r="D181" s="116">
        <f t="shared" si="15"/>
        <v>68</v>
      </c>
      <c r="E181" s="140" t="s">
        <v>461</v>
      </c>
      <c r="F181" s="138">
        <v>1</v>
      </c>
      <c r="G181" s="138">
        <v>1</v>
      </c>
      <c r="H181" s="116"/>
      <c r="I181" s="138">
        <v>1</v>
      </c>
      <c r="J181" s="139">
        <f t="shared" si="14"/>
        <v>0.178103448275862</v>
      </c>
      <c r="K181" s="116"/>
      <c r="L181" s="121"/>
    </row>
    <row r="182" spans="1:12" x14ac:dyDescent="0.25">
      <c r="A182" s="325"/>
      <c r="B182" s="319"/>
      <c r="C182" s="333"/>
      <c r="D182" s="116">
        <f t="shared" si="15"/>
        <v>69</v>
      </c>
      <c r="E182" s="138" t="s">
        <v>462</v>
      </c>
      <c r="F182" s="138">
        <v>1</v>
      </c>
      <c r="G182" s="138">
        <v>1</v>
      </c>
      <c r="H182" s="116"/>
      <c r="I182" s="138">
        <v>1</v>
      </c>
      <c r="J182" s="139">
        <f t="shared" si="14"/>
        <v>0.178103448275862</v>
      </c>
      <c r="K182" s="116"/>
      <c r="L182" s="121"/>
    </row>
    <row r="183" spans="1:12" x14ac:dyDescent="0.25">
      <c r="A183" s="325"/>
      <c r="B183" s="323">
        <v>20</v>
      </c>
      <c r="C183" s="331" t="s">
        <v>171</v>
      </c>
      <c r="D183" s="116">
        <f t="shared" si="15"/>
        <v>70</v>
      </c>
      <c r="E183" s="138" t="s">
        <v>463</v>
      </c>
      <c r="F183" s="138">
        <v>1</v>
      </c>
      <c r="G183" s="138">
        <v>1</v>
      </c>
      <c r="H183" s="116"/>
      <c r="I183" s="138">
        <v>1</v>
      </c>
      <c r="J183" s="139">
        <f t="shared" si="14"/>
        <v>0.178103448275862</v>
      </c>
      <c r="K183" s="116"/>
      <c r="L183" s="121"/>
    </row>
    <row r="184" spans="1:12" x14ac:dyDescent="0.25">
      <c r="A184" s="325"/>
      <c r="B184" s="323"/>
      <c r="C184" s="332"/>
      <c r="D184" s="116">
        <f t="shared" si="15"/>
        <v>71</v>
      </c>
      <c r="E184" s="138" t="s">
        <v>464</v>
      </c>
      <c r="F184" s="138">
        <v>1</v>
      </c>
      <c r="G184" s="138">
        <v>1</v>
      </c>
      <c r="H184" s="116"/>
      <c r="I184" s="138">
        <v>1</v>
      </c>
      <c r="J184" s="139">
        <f t="shared" si="14"/>
        <v>0.178103448275862</v>
      </c>
      <c r="K184" s="116"/>
      <c r="L184" s="121"/>
    </row>
    <row r="185" spans="1:12" x14ac:dyDescent="0.25">
      <c r="A185" s="325"/>
      <c r="B185" s="323"/>
      <c r="C185" s="332"/>
      <c r="D185" s="116">
        <f t="shared" si="15"/>
        <v>72</v>
      </c>
      <c r="E185" s="138" t="s">
        <v>465</v>
      </c>
      <c r="F185" s="138">
        <v>1</v>
      </c>
      <c r="G185" s="138">
        <v>1</v>
      </c>
      <c r="H185" s="116"/>
      <c r="I185" s="138">
        <v>1</v>
      </c>
      <c r="J185" s="139">
        <f t="shared" si="14"/>
        <v>0.178103448275862</v>
      </c>
      <c r="K185" s="116"/>
      <c r="L185" s="121"/>
    </row>
    <row r="186" spans="1:12" x14ac:dyDescent="0.25">
      <c r="A186" s="325"/>
      <c r="B186" s="323"/>
      <c r="C186" s="332"/>
      <c r="D186" s="116">
        <f t="shared" si="15"/>
        <v>73</v>
      </c>
      <c r="E186" s="138" t="s">
        <v>466</v>
      </c>
      <c r="F186" s="138">
        <v>1</v>
      </c>
      <c r="G186" s="138">
        <v>1</v>
      </c>
      <c r="H186" s="116"/>
      <c r="I186" s="138">
        <v>1</v>
      </c>
      <c r="J186" s="139">
        <f t="shared" si="14"/>
        <v>0.178103448275862</v>
      </c>
      <c r="K186" s="116"/>
      <c r="L186" s="121"/>
    </row>
    <row r="187" spans="1:12" x14ac:dyDescent="0.25">
      <c r="A187" s="325"/>
      <c r="B187" s="323"/>
      <c r="C187" s="332"/>
      <c r="D187" s="116">
        <f t="shared" si="15"/>
        <v>74</v>
      </c>
      <c r="E187" s="138" t="s">
        <v>467</v>
      </c>
      <c r="F187" s="138">
        <v>1</v>
      </c>
      <c r="G187" s="138">
        <v>1</v>
      </c>
      <c r="H187" s="116"/>
      <c r="I187" s="138">
        <v>1</v>
      </c>
      <c r="J187" s="139">
        <f t="shared" si="14"/>
        <v>0.178103448275862</v>
      </c>
      <c r="K187" s="116"/>
      <c r="L187" s="121"/>
    </row>
    <row r="188" spans="1:12" x14ac:dyDescent="0.25">
      <c r="A188" s="325"/>
      <c r="B188" s="323"/>
      <c r="C188" s="332"/>
      <c r="D188" s="116">
        <f t="shared" si="15"/>
        <v>75</v>
      </c>
      <c r="E188" s="138" t="s">
        <v>468</v>
      </c>
      <c r="F188" s="138">
        <v>1</v>
      </c>
      <c r="G188" s="138">
        <v>1</v>
      </c>
      <c r="H188" s="116"/>
      <c r="I188" s="138">
        <v>1</v>
      </c>
      <c r="J188" s="139">
        <f t="shared" si="14"/>
        <v>0.178103448275862</v>
      </c>
      <c r="K188" s="116"/>
      <c r="L188" s="121"/>
    </row>
    <row r="189" spans="1:12" x14ac:dyDescent="0.25">
      <c r="A189" s="325"/>
      <c r="B189" s="323"/>
      <c r="C189" s="332"/>
      <c r="D189" s="116">
        <f t="shared" si="15"/>
        <v>76</v>
      </c>
      <c r="E189" s="138" t="s">
        <v>469</v>
      </c>
      <c r="F189" s="138">
        <v>1</v>
      </c>
      <c r="G189" s="138">
        <v>1</v>
      </c>
      <c r="H189" s="116"/>
      <c r="I189" s="138">
        <v>1</v>
      </c>
      <c r="J189" s="139">
        <f t="shared" si="14"/>
        <v>0.178103448275862</v>
      </c>
      <c r="K189" s="116"/>
      <c r="L189" s="121"/>
    </row>
    <row r="190" spans="1:12" x14ac:dyDescent="0.25">
      <c r="A190" s="325"/>
      <c r="B190" s="323"/>
      <c r="C190" s="332"/>
      <c r="D190" s="116">
        <f t="shared" si="15"/>
        <v>77</v>
      </c>
      <c r="E190" s="138" t="s">
        <v>470</v>
      </c>
      <c r="F190" s="138">
        <v>1</v>
      </c>
      <c r="G190" s="138">
        <v>1</v>
      </c>
      <c r="H190" s="116"/>
      <c r="I190" s="138">
        <v>1</v>
      </c>
      <c r="J190" s="139">
        <f t="shared" si="14"/>
        <v>0.178103448275862</v>
      </c>
      <c r="K190" s="116"/>
      <c r="L190" s="121"/>
    </row>
    <row r="191" spans="1:12" x14ac:dyDescent="0.25">
      <c r="A191" s="325"/>
      <c r="B191" s="323"/>
      <c r="C191" s="332"/>
      <c r="D191" s="116">
        <f t="shared" si="15"/>
        <v>78</v>
      </c>
      <c r="E191" s="138" t="s">
        <v>471</v>
      </c>
      <c r="F191" s="138">
        <v>1</v>
      </c>
      <c r="G191" s="138">
        <v>1</v>
      </c>
      <c r="H191" s="116"/>
      <c r="I191" s="138">
        <v>1</v>
      </c>
      <c r="J191" s="139">
        <f t="shared" si="14"/>
        <v>0.178103448275862</v>
      </c>
      <c r="K191" s="116"/>
      <c r="L191" s="121"/>
    </row>
    <row r="192" spans="1:12" x14ac:dyDescent="0.25">
      <c r="A192" s="325"/>
      <c r="B192" s="323"/>
      <c r="C192" s="332"/>
      <c r="D192" s="116">
        <f t="shared" si="15"/>
        <v>79</v>
      </c>
      <c r="E192" s="138" t="s">
        <v>472</v>
      </c>
      <c r="F192" s="138">
        <v>1</v>
      </c>
      <c r="G192" s="138">
        <v>1</v>
      </c>
      <c r="H192" s="116"/>
      <c r="I192" s="138">
        <v>1</v>
      </c>
      <c r="J192" s="139">
        <f t="shared" si="14"/>
        <v>0.178103448275862</v>
      </c>
      <c r="K192" s="116"/>
      <c r="L192" s="121"/>
    </row>
    <row r="193" spans="1:12" x14ac:dyDescent="0.25">
      <c r="A193" s="325"/>
      <c r="B193" s="323"/>
      <c r="C193" s="333"/>
      <c r="D193" s="116">
        <f t="shared" si="15"/>
        <v>80</v>
      </c>
      <c r="E193" s="138" t="s">
        <v>473</v>
      </c>
      <c r="F193" s="138">
        <v>1</v>
      </c>
      <c r="G193" s="138">
        <v>1</v>
      </c>
      <c r="H193" s="116"/>
      <c r="I193" s="138">
        <v>1</v>
      </c>
      <c r="J193" s="139">
        <f t="shared" si="14"/>
        <v>0.178103448275862</v>
      </c>
      <c r="K193" s="116"/>
      <c r="L193" s="121"/>
    </row>
    <row r="194" spans="1:12" x14ac:dyDescent="0.25">
      <c r="A194" s="325"/>
      <c r="B194" s="323">
        <v>21</v>
      </c>
      <c r="C194" s="331" t="s">
        <v>391</v>
      </c>
      <c r="D194" s="116">
        <f t="shared" si="15"/>
        <v>81</v>
      </c>
      <c r="E194" s="138" t="s">
        <v>474</v>
      </c>
      <c r="F194" s="138">
        <v>1</v>
      </c>
      <c r="G194" s="138">
        <v>1</v>
      </c>
      <c r="H194" s="116"/>
      <c r="I194" s="138">
        <v>1</v>
      </c>
      <c r="J194" s="139">
        <f t="shared" si="14"/>
        <v>0.178103448275862</v>
      </c>
      <c r="K194" s="116"/>
      <c r="L194" s="121"/>
    </row>
    <row r="195" spans="1:12" x14ac:dyDescent="0.25">
      <c r="A195" s="325"/>
      <c r="B195" s="323"/>
      <c r="C195" s="332"/>
      <c r="D195" s="116">
        <f t="shared" si="15"/>
        <v>82</v>
      </c>
      <c r="E195" s="138" t="s">
        <v>475</v>
      </c>
      <c r="F195" s="138">
        <v>1</v>
      </c>
      <c r="G195" s="138">
        <v>1</v>
      </c>
      <c r="H195" s="116"/>
      <c r="I195" s="138">
        <v>1</v>
      </c>
      <c r="J195" s="139">
        <f t="shared" si="14"/>
        <v>0.178103448275862</v>
      </c>
      <c r="K195" s="116"/>
      <c r="L195" s="121"/>
    </row>
    <row r="196" spans="1:12" x14ac:dyDescent="0.25">
      <c r="A196" s="325"/>
      <c r="B196" s="323"/>
      <c r="C196" s="332"/>
      <c r="D196" s="116">
        <f t="shared" si="15"/>
        <v>83</v>
      </c>
      <c r="E196" s="138" t="s">
        <v>476</v>
      </c>
      <c r="F196" s="138">
        <v>1</v>
      </c>
      <c r="G196" s="138">
        <v>1</v>
      </c>
      <c r="H196" s="116"/>
      <c r="I196" s="138">
        <v>1</v>
      </c>
      <c r="J196" s="139">
        <f t="shared" si="14"/>
        <v>0.178103448275862</v>
      </c>
      <c r="K196" s="116"/>
      <c r="L196" s="121"/>
    </row>
    <row r="197" spans="1:12" x14ac:dyDescent="0.25">
      <c r="A197" s="325"/>
      <c r="B197" s="323"/>
      <c r="C197" s="333"/>
      <c r="D197" s="116">
        <f t="shared" si="15"/>
        <v>84</v>
      </c>
      <c r="E197" s="138" t="s">
        <v>477</v>
      </c>
      <c r="F197" s="138">
        <v>1</v>
      </c>
      <c r="G197" s="138">
        <v>1</v>
      </c>
      <c r="H197" s="116"/>
      <c r="I197" s="138">
        <v>1</v>
      </c>
      <c r="J197" s="139">
        <f t="shared" si="14"/>
        <v>0.178103448275862</v>
      </c>
      <c r="K197" s="116"/>
      <c r="L197" s="121"/>
    </row>
    <row r="198" spans="1:12" x14ac:dyDescent="0.25">
      <c r="A198" s="325"/>
      <c r="B198" s="327">
        <v>22</v>
      </c>
      <c r="C198" s="331" t="s">
        <v>392</v>
      </c>
      <c r="D198" s="116">
        <f t="shared" si="15"/>
        <v>85</v>
      </c>
      <c r="E198" s="138" t="s">
        <v>478</v>
      </c>
      <c r="F198" s="138">
        <v>1</v>
      </c>
      <c r="G198" s="138">
        <v>1</v>
      </c>
      <c r="H198" s="116"/>
      <c r="I198" s="138">
        <v>1</v>
      </c>
      <c r="J198" s="139">
        <f t="shared" si="14"/>
        <v>0.178103448275862</v>
      </c>
      <c r="K198" s="116"/>
      <c r="L198" s="121"/>
    </row>
    <row r="199" spans="1:12" x14ac:dyDescent="0.25">
      <c r="A199" s="325"/>
      <c r="B199" s="327"/>
      <c r="C199" s="332"/>
      <c r="D199" s="116">
        <f t="shared" si="15"/>
        <v>86</v>
      </c>
      <c r="E199" s="138" t="s">
        <v>479</v>
      </c>
      <c r="F199" s="138">
        <v>1</v>
      </c>
      <c r="G199" s="138">
        <v>1</v>
      </c>
      <c r="H199" s="116"/>
      <c r="I199" s="138">
        <v>1</v>
      </c>
      <c r="J199" s="139">
        <f t="shared" si="14"/>
        <v>0.178103448275862</v>
      </c>
      <c r="K199" s="116"/>
      <c r="L199" s="121"/>
    </row>
    <row r="200" spans="1:12" x14ac:dyDescent="0.25">
      <c r="A200" s="325"/>
      <c r="B200" s="327"/>
      <c r="C200" s="332"/>
      <c r="D200" s="116">
        <f t="shared" si="15"/>
        <v>87</v>
      </c>
      <c r="E200" s="138" t="s">
        <v>480</v>
      </c>
      <c r="F200" s="138">
        <v>1</v>
      </c>
      <c r="G200" s="138">
        <v>1</v>
      </c>
      <c r="H200" s="116"/>
      <c r="I200" s="138">
        <v>1</v>
      </c>
      <c r="J200" s="139">
        <f t="shared" si="14"/>
        <v>0.178103448275862</v>
      </c>
      <c r="K200" s="116"/>
      <c r="L200" s="121"/>
    </row>
    <row r="201" spans="1:12" x14ac:dyDescent="0.25">
      <c r="A201" s="325"/>
      <c r="B201" s="327"/>
      <c r="C201" s="332"/>
      <c r="D201" s="116">
        <f t="shared" si="15"/>
        <v>88</v>
      </c>
      <c r="E201" s="138" t="s">
        <v>481</v>
      </c>
      <c r="F201" s="138">
        <v>1</v>
      </c>
      <c r="G201" s="138">
        <v>1</v>
      </c>
      <c r="H201" s="116"/>
      <c r="I201" s="138">
        <v>1</v>
      </c>
      <c r="J201" s="139">
        <f t="shared" si="14"/>
        <v>0.178103448275862</v>
      </c>
      <c r="K201" s="116"/>
      <c r="L201" s="121"/>
    </row>
    <row r="202" spans="1:12" x14ac:dyDescent="0.25">
      <c r="A202" s="325"/>
      <c r="B202" s="327"/>
      <c r="C202" s="333"/>
      <c r="D202" s="116">
        <f t="shared" si="15"/>
        <v>89</v>
      </c>
      <c r="E202" s="140" t="s">
        <v>482</v>
      </c>
      <c r="F202" s="138">
        <v>1</v>
      </c>
      <c r="G202" s="138">
        <v>1</v>
      </c>
      <c r="H202" s="116"/>
      <c r="I202" s="138">
        <v>1</v>
      </c>
      <c r="J202" s="139">
        <f t="shared" si="14"/>
        <v>0.178103448275862</v>
      </c>
      <c r="K202" s="116"/>
      <c r="L202" s="121"/>
    </row>
    <row r="203" spans="1:12" x14ac:dyDescent="0.25">
      <c r="A203" s="325"/>
      <c r="B203" s="327">
        <v>23</v>
      </c>
      <c r="C203" s="331" t="s">
        <v>172</v>
      </c>
      <c r="D203" s="116">
        <f t="shared" si="15"/>
        <v>90</v>
      </c>
      <c r="E203" s="138" t="s">
        <v>483</v>
      </c>
      <c r="F203" s="138">
        <v>1</v>
      </c>
      <c r="G203" s="138">
        <v>1</v>
      </c>
      <c r="H203" s="116"/>
      <c r="I203" s="138">
        <v>1</v>
      </c>
      <c r="J203" s="139">
        <f t="shared" si="14"/>
        <v>0.178103448275862</v>
      </c>
      <c r="K203" s="116"/>
      <c r="L203" s="121"/>
    </row>
    <row r="204" spans="1:12" x14ac:dyDescent="0.25">
      <c r="A204" s="325"/>
      <c r="B204" s="327"/>
      <c r="C204" s="332"/>
      <c r="D204" s="116">
        <f t="shared" si="15"/>
        <v>91</v>
      </c>
      <c r="E204" s="138" t="s">
        <v>484</v>
      </c>
      <c r="F204" s="138">
        <v>1</v>
      </c>
      <c r="G204" s="138">
        <v>1</v>
      </c>
      <c r="H204" s="116"/>
      <c r="I204" s="138">
        <v>1</v>
      </c>
      <c r="J204" s="139">
        <f t="shared" si="14"/>
        <v>0.178103448275862</v>
      </c>
      <c r="K204" s="116"/>
      <c r="L204" s="121"/>
    </row>
    <row r="205" spans="1:12" x14ac:dyDescent="0.25">
      <c r="A205" s="325"/>
      <c r="B205" s="327"/>
      <c r="C205" s="332"/>
      <c r="D205" s="116">
        <f t="shared" si="15"/>
        <v>92</v>
      </c>
      <c r="E205" s="138" t="s">
        <v>485</v>
      </c>
      <c r="F205" s="138">
        <v>1</v>
      </c>
      <c r="G205" s="138">
        <v>1</v>
      </c>
      <c r="H205" s="116"/>
      <c r="I205" s="138">
        <v>1</v>
      </c>
      <c r="J205" s="139">
        <f t="shared" si="14"/>
        <v>0.178103448275862</v>
      </c>
      <c r="K205" s="116"/>
      <c r="L205" s="121"/>
    </row>
    <row r="206" spans="1:12" x14ac:dyDescent="0.25">
      <c r="A206" s="325"/>
      <c r="B206" s="327"/>
      <c r="C206" s="333"/>
      <c r="D206" s="116">
        <f t="shared" si="15"/>
        <v>93</v>
      </c>
      <c r="E206" s="138" t="s">
        <v>486</v>
      </c>
      <c r="F206" s="138">
        <v>1</v>
      </c>
      <c r="G206" s="138">
        <v>1</v>
      </c>
      <c r="H206" s="116"/>
      <c r="I206" s="138">
        <v>1</v>
      </c>
      <c r="J206" s="139">
        <f t="shared" si="14"/>
        <v>0.178103448275862</v>
      </c>
      <c r="K206" s="116"/>
      <c r="L206" s="121"/>
    </row>
    <row r="207" spans="1:12" x14ac:dyDescent="0.25">
      <c r="A207" s="325"/>
      <c r="B207" s="327">
        <v>24</v>
      </c>
      <c r="C207" s="331" t="s">
        <v>387</v>
      </c>
      <c r="D207" s="116">
        <f t="shared" si="15"/>
        <v>94</v>
      </c>
      <c r="E207" s="138" t="s">
        <v>487</v>
      </c>
      <c r="F207" s="138">
        <v>1</v>
      </c>
      <c r="G207" s="138">
        <v>1</v>
      </c>
      <c r="H207" s="116"/>
      <c r="I207" s="138">
        <v>1</v>
      </c>
      <c r="J207" s="139">
        <f t="shared" si="14"/>
        <v>0.178103448275862</v>
      </c>
      <c r="K207" s="116"/>
      <c r="L207" s="121"/>
    </row>
    <row r="208" spans="1:12" x14ac:dyDescent="0.25">
      <c r="A208" s="325"/>
      <c r="B208" s="327"/>
      <c r="C208" s="333"/>
      <c r="D208" s="116">
        <f t="shared" si="15"/>
        <v>95</v>
      </c>
      <c r="E208" s="138" t="s">
        <v>488</v>
      </c>
      <c r="F208" s="138">
        <v>1</v>
      </c>
      <c r="G208" s="138">
        <v>1</v>
      </c>
      <c r="H208" s="116"/>
      <c r="I208" s="138">
        <v>1</v>
      </c>
      <c r="J208" s="139">
        <f t="shared" si="14"/>
        <v>0.178103448275862</v>
      </c>
      <c r="K208" s="116"/>
      <c r="L208" s="121"/>
    </row>
    <row r="209" spans="1:12" x14ac:dyDescent="0.25">
      <c r="A209" s="325"/>
      <c r="B209" s="327">
        <v>25</v>
      </c>
      <c r="C209" s="331" t="s">
        <v>385</v>
      </c>
      <c r="D209" s="116">
        <f t="shared" si="15"/>
        <v>96</v>
      </c>
      <c r="E209" s="138" t="s">
        <v>489</v>
      </c>
      <c r="F209" s="138">
        <v>1</v>
      </c>
      <c r="G209" s="138">
        <v>1</v>
      </c>
      <c r="H209" s="116"/>
      <c r="I209" s="138">
        <v>1</v>
      </c>
      <c r="J209" s="139">
        <f t="shared" si="14"/>
        <v>0.178103448275862</v>
      </c>
      <c r="K209" s="116"/>
      <c r="L209" s="121"/>
    </row>
    <row r="210" spans="1:12" x14ac:dyDescent="0.25">
      <c r="A210" s="325"/>
      <c r="B210" s="327"/>
      <c r="C210" s="332"/>
      <c r="D210" s="116">
        <f t="shared" si="15"/>
        <v>97</v>
      </c>
      <c r="E210" s="138" t="s">
        <v>490</v>
      </c>
      <c r="F210" s="138">
        <v>1</v>
      </c>
      <c r="G210" s="138">
        <v>1</v>
      </c>
      <c r="H210" s="116"/>
      <c r="I210" s="138">
        <v>1</v>
      </c>
      <c r="J210" s="139">
        <f t="shared" si="14"/>
        <v>0.178103448275862</v>
      </c>
      <c r="K210" s="116"/>
      <c r="L210" s="121"/>
    </row>
    <row r="211" spans="1:12" x14ac:dyDescent="0.25">
      <c r="A211" s="325"/>
      <c r="B211" s="327"/>
      <c r="C211" s="332"/>
      <c r="D211" s="116">
        <f t="shared" si="15"/>
        <v>98</v>
      </c>
      <c r="E211" s="138" t="s">
        <v>491</v>
      </c>
      <c r="F211" s="138">
        <v>1</v>
      </c>
      <c r="G211" s="138">
        <v>1</v>
      </c>
      <c r="H211" s="116"/>
      <c r="I211" s="138">
        <v>1</v>
      </c>
      <c r="J211" s="139">
        <f t="shared" si="14"/>
        <v>0.178103448275862</v>
      </c>
      <c r="K211" s="116"/>
      <c r="L211" s="121"/>
    </row>
    <row r="212" spans="1:12" x14ac:dyDescent="0.25">
      <c r="A212" s="325"/>
      <c r="B212" s="327"/>
      <c r="C212" s="332"/>
      <c r="D212" s="116">
        <f t="shared" si="15"/>
        <v>99</v>
      </c>
      <c r="E212" s="138" t="s">
        <v>492</v>
      </c>
      <c r="F212" s="138">
        <v>1</v>
      </c>
      <c r="G212" s="138">
        <v>1</v>
      </c>
      <c r="H212" s="116"/>
      <c r="I212" s="138">
        <v>1</v>
      </c>
      <c r="J212" s="139">
        <f t="shared" si="14"/>
        <v>0.178103448275862</v>
      </c>
      <c r="K212" s="116"/>
      <c r="L212" s="121"/>
    </row>
    <row r="213" spans="1:12" x14ac:dyDescent="0.25">
      <c r="A213" s="325"/>
      <c r="B213" s="327"/>
      <c r="C213" s="333"/>
      <c r="D213" s="116">
        <f t="shared" si="15"/>
        <v>100</v>
      </c>
      <c r="E213" s="138" t="s">
        <v>493</v>
      </c>
      <c r="F213" s="138">
        <v>1</v>
      </c>
      <c r="G213" s="138">
        <v>1</v>
      </c>
      <c r="H213" s="116"/>
      <c r="I213" s="138">
        <v>1</v>
      </c>
      <c r="J213" s="139">
        <f t="shared" si="14"/>
        <v>0.178103448275862</v>
      </c>
      <c r="K213" s="116"/>
      <c r="L213" s="121"/>
    </row>
    <row r="214" spans="1:12" x14ac:dyDescent="0.25">
      <c r="A214" s="325"/>
      <c r="B214" s="38">
        <v>26</v>
      </c>
      <c r="C214" s="138" t="s">
        <v>393</v>
      </c>
      <c r="D214" s="116">
        <f t="shared" si="15"/>
        <v>101</v>
      </c>
      <c r="E214" s="138" t="s">
        <v>494</v>
      </c>
      <c r="F214" s="138">
        <v>1</v>
      </c>
      <c r="G214" s="138">
        <v>1</v>
      </c>
      <c r="H214" s="116"/>
      <c r="I214" s="138">
        <v>1</v>
      </c>
      <c r="J214" s="139">
        <f t="shared" si="14"/>
        <v>0.178103448275862</v>
      </c>
      <c r="K214" s="116"/>
      <c r="L214" s="121"/>
    </row>
    <row r="215" spans="1:12" x14ac:dyDescent="0.25">
      <c r="A215" s="326"/>
      <c r="B215" s="38">
        <v>27</v>
      </c>
      <c r="C215" s="138" t="s">
        <v>389</v>
      </c>
      <c r="D215" s="116">
        <f t="shared" si="15"/>
        <v>102</v>
      </c>
      <c r="E215" s="138" t="s">
        <v>495</v>
      </c>
      <c r="F215" s="138">
        <v>1</v>
      </c>
      <c r="G215" s="138">
        <v>1</v>
      </c>
      <c r="H215" s="116"/>
      <c r="I215" s="138">
        <v>1</v>
      </c>
      <c r="J215" s="139">
        <f t="shared" si="14"/>
        <v>0.178103448275862</v>
      </c>
      <c r="K215" s="116"/>
      <c r="L215" s="121"/>
    </row>
    <row r="216" spans="1:12" s="106" customFormat="1" x14ac:dyDescent="0.25">
      <c r="A216" s="124" t="s">
        <v>118</v>
      </c>
      <c r="B216" s="58">
        <v>27</v>
      </c>
      <c r="C216" s="58" t="s">
        <v>119</v>
      </c>
      <c r="D216" s="112">
        <v>102</v>
      </c>
      <c r="E216" s="58" t="s">
        <v>151</v>
      </c>
      <c r="F216" s="112">
        <f>SUM(F114:F215)</f>
        <v>102</v>
      </c>
      <c r="G216" s="112">
        <f>SUM(G114:G215)</f>
        <v>102</v>
      </c>
      <c r="H216" s="112">
        <f t="shared" ref="H216:L216" si="16">SUM(H114:H215)</f>
        <v>0</v>
      </c>
      <c r="I216" s="112">
        <f t="shared" si="16"/>
        <v>102</v>
      </c>
      <c r="J216" s="113">
        <f t="shared" si="16"/>
        <v>14.304193548387119</v>
      </c>
      <c r="K216" s="112">
        <f t="shared" si="16"/>
        <v>0</v>
      </c>
      <c r="L216" s="112">
        <f t="shared" si="16"/>
        <v>0</v>
      </c>
    </row>
    <row r="217" spans="1:12" x14ac:dyDescent="0.25">
      <c r="A217" s="255" t="s">
        <v>59</v>
      </c>
      <c r="B217" s="313">
        <v>1</v>
      </c>
      <c r="C217" s="313" t="s">
        <v>141</v>
      </c>
      <c r="D217" s="39">
        <v>1</v>
      </c>
      <c r="E217" s="39" t="s">
        <v>324</v>
      </c>
      <c r="F217" s="116">
        <v>1</v>
      </c>
      <c r="G217" s="116">
        <v>1</v>
      </c>
      <c r="H217" s="116"/>
      <c r="I217" s="116">
        <v>1</v>
      </c>
      <c r="J217" s="117">
        <v>0.04</v>
      </c>
      <c r="K217" s="116"/>
      <c r="L217" s="121"/>
    </row>
    <row r="218" spans="1:12" x14ac:dyDescent="0.25">
      <c r="A218" s="255"/>
      <c r="B218" s="314"/>
      <c r="C218" s="314"/>
      <c r="D218" s="39">
        <f>1+D217</f>
        <v>2</v>
      </c>
      <c r="E218" s="39" t="s">
        <v>325</v>
      </c>
      <c r="F218" s="116">
        <v>1</v>
      </c>
      <c r="G218" s="116">
        <v>1</v>
      </c>
      <c r="H218" s="116"/>
      <c r="I218" s="116">
        <v>1</v>
      </c>
      <c r="J218" s="117">
        <v>0.15</v>
      </c>
      <c r="K218" s="116"/>
      <c r="L218" s="121"/>
    </row>
    <row r="219" spans="1:12" x14ac:dyDescent="0.25">
      <c r="A219" s="255"/>
      <c r="B219" s="314"/>
      <c r="C219" s="314"/>
      <c r="D219" s="39">
        <f t="shared" ref="D219:D231" si="17">1+D218</f>
        <v>3</v>
      </c>
      <c r="E219" s="39" t="s">
        <v>326</v>
      </c>
      <c r="F219" s="116">
        <v>1</v>
      </c>
      <c r="G219" s="116">
        <v>1</v>
      </c>
      <c r="H219" s="116"/>
      <c r="I219" s="116">
        <v>1</v>
      </c>
      <c r="J219" s="117">
        <v>7.0000000000000007E-2</v>
      </c>
      <c r="K219" s="116"/>
      <c r="L219" s="121"/>
    </row>
    <row r="220" spans="1:12" x14ac:dyDescent="0.25">
      <c r="A220" s="255"/>
      <c r="B220" s="314"/>
      <c r="C220" s="314"/>
      <c r="D220" s="39">
        <f t="shared" si="17"/>
        <v>4</v>
      </c>
      <c r="E220" s="39" t="s">
        <v>327</v>
      </c>
      <c r="F220" s="116">
        <v>1</v>
      </c>
      <c r="G220" s="116">
        <v>1</v>
      </c>
      <c r="H220" s="116"/>
      <c r="I220" s="116">
        <v>1</v>
      </c>
      <c r="J220" s="117">
        <v>0.08</v>
      </c>
      <c r="K220" s="116"/>
      <c r="L220" s="121"/>
    </row>
    <row r="221" spans="1:12" x14ac:dyDescent="0.25">
      <c r="A221" s="255"/>
      <c r="B221" s="315"/>
      <c r="C221" s="315"/>
      <c r="D221" s="39">
        <f t="shared" si="17"/>
        <v>5</v>
      </c>
      <c r="E221" s="39" t="s">
        <v>328</v>
      </c>
      <c r="F221" s="116">
        <v>1</v>
      </c>
      <c r="G221" s="116">
        <v>1</v>
      </c>
      <c r="H221" s="116"/>
      <c r="I221" s="116">
        <v>1</v>
      </c>
      <c r="J221" s="117">
        <v>0.04</v>
      </c>
      <c r="K221" s="116"/>
      <c r="L221" s="121"/>
    </row>
    <row r="222" spans="1:12" x14ac:dyDescent="0.25">
      <c r="A222" s="255"/>
      <c r="B222" s="313">
        <v>2</v>
      </c>
      <c r="C222" s="313" t="s">
        <v>142</v>
      </c>
      <c r="D222" s="39">
        <f t="shared" si="17"/>
        <v>6</v>
      </c>
      <c r="E222" s="39" t="s">
        <v>329</v>
      </c>
      <c r="F222" s="116">
        <v>1</v>
      </c>
      <c r="G222" s="116">
        <v>1</v>
      </c>
      <c r="H222" s="116"/>
      <c r="I222" s="116">
        <v>1</v>
      </c>
      <c r="J222" s="117">
        <v>0.03</v>
      </c>
      <c r="K222" s="116"/>
      <c r="L222" s="121"/>
    </row>
    <row r="223" spans="1:12" x14ac:dyDescent="0.25">
      <c r="A223" s="255"/>
      <c r="B223" s="315"/>
      <c r="C223" s="315"/>
      <c r="D223" s="39">
        <f t="shared" si="17"/>
        <v>7</v>
      </c>
      <c r="E223" s="39" t="s">
        <v>330</v>
      </c>
      <c r="F223" s="116">
        <v>1</v>
      </c>
      <c r="G223" s="116">
        <v>1</v>
      </c>
      <c r="H223" s="116"/>
      <c r="I223" s="116">
        <v>1</v>
      </c>
      <c r="J223" s="117">
        <v>0.04</v>
      </c>
      <c r="K223" s="116"/>
      <c r="L223" s="121"/>
    </row>
    <row r="224" spans="1:12" x14ac:dyDescent="0.25">
      <c r="A224" s="255"/>
      <c r="B224" s="313">
        <v>3</v>
      </c>
      <c r="C224" s="313" t="s">
        <v>143</v>
      </c>
      <c r="D224" s="39">
        <f t="shared" si="17"/>
        <v>8</v>
      </c>
      <c r="E224" s="39" t="s">
        <v>331</v>
      </c>
      <c r="F224" s="116">
        <v>1</v>
      </c>
      <c r="G224" s="116">
        <v>1</v>
      </c>
      <c r="H224" s="116"/>
      <c r="I224" s="116">
        <v>1</v>
      </c>
      <c r="J224" s="117">
        <v>0.25</v>
      </c>
      <c r="K224" s="116"/>
      <c r="L224" s="121"/>
    </row>
    <row r="225" spans="1:12" x14ac:dyDescent="0.25">
      <c r="A225" s="255"/>
      <c r="B225" s="314"/>
      <c r="C225" s="314"/>
      <c r="D225" s="39">
        <f t="shared" si="17"/>
        <v>9</v>
      </c>
      <c r="E225" s="141" t="s">
        <v>332</v>
      </c>
      <c r="F225" s="116">
        <v>1</v>
      </c>
      <c r="G225" s="116">
        <v>1</v>
      </c>
      <c r="H225" s="116"/>
      <c r="I225" s="116">
        <v>1</v>
      </c>
      <c r="J225" s="117">
        <v>0.45</v>
      </c>
      <c r="K225" s="116"/>
      <c r="L225" s="121"/>
    </row>
    <row r="226" spans="1:12" x14ac:dyDescent="0.25">
      <c r="A226" s="255"/>
      <c r="B226" s="314"/>
      <c r="C226" s="314"/>
      <c r="D226" s="39">
        <f t="shared" si="17"/>
        <v>10</v>
      </c>
      <c r="E226" s="39" t="s">
        <v>333</v>
      </c>
      <c r="F226" s="116">
        <v>1</v>
      </c>
      <c r="G226" s="116">
        <v>1</v>
      </c>
      <c r="H226" s="116"/>
      <c r="I226" s="116">
        <v>1</v>
      </c>
      <c r="J226" s="117">
        <v>0.13</v>
      </c>
      <c r="K226" s="116"/>
      <c r="L226" s="121"/>
    </row>
    <row r="227" spans="1:12" x14ac:dyDescent="0.25">
      <c r="A227" s="255"/>
      <c r="B227" s="314"/>
      <c r="C227" s="314"/>
      <c r="D227" s="39">
        <f t="shared" si="17"/>
        <v>11</v>
      </c>
      <c r="E227" s="39" t="s">
        <v>334</v>
      </c>
      <c r="F227" s="116">
        <v>1</v>
      </c>
      <c r="G227" s="116">
        <v>1</v>
      </c>
      <c r="H227" s="116"/>
      <c r="I227" s="116">
        <v>1</v>
      </c>
      <c r="J227" s="117">
        <v>0.18</v>
      </c>
      <c r="K227" s="116"/>
      <c r="L227" s="121"/>
    </row>
    <row r="228" spans="1:12" x14ac:dyDescent="0.25">
      <c r="A228" s="255"/>
      <c r="B228" s="328">
        <v>4</v>
      </c>
      <c r="C228" s="328" t="s">
        <v>339</v>
      </c>
      <c r="D228" s="39">
        <f t="shared" si="17"/>
        <v>12</v>
      </c>
      <c r="E228" s="39" t="s">
        <v>335</v>
      </c>
      <c r="F228" s="116">
        <v>1</v>
      </c>
      <c r="G228" s="116">
        <v>1</v>
      </c>
      <c r="H228" s="116"/>
      <c r="I228" s="116">
        <v>1</v>
      </c>
      <c r="J228" s="117">
        <v>0.2</v>
      </c>
      <c r="K228" s="116"/>
      <c r="L228" s="121"/>
    </row>
    <row r="229" spans="1:12" x14ac:dyDescent="0.25">
      <c r="A229" s="255"/>
      <c r="B229" s="328"/>
      <c r="C229" s="328"/>
      <c r="D229" s="39">
        <f t="shared" si="17"/>
        <v>13</v>
      </c>
      <c r="E229" s="39" t="s">
        <v>336</v>
      </c>
      <c r="F229" s="116">
        <v>1</v>
      </c>
      <c r="G229" s="116">
        <v>1</v>
      </c>
      <c r="H229" s="116"/>
      <c r="I229" s="116">
        <v>1</v>
      </c>
      <c r="J229" s="117">
        <v>0.12</v>
      </c>
      <c r="K229" s="116"/>
      <c r="L229" s="121"/>
    </row>
    <row r="230" spans="1:12" x14ac:dyDescent="0.25">
      <c r="A230" s="255"/>
      <c r="B230" s="328"/>
      <c r="C230" s="328"/>
      <c r="D230" s="39">
        <f t="shared" si="17"/>
        <v>14</v>
      </c>
      <c r="E230" s="39" t="s">
        <v>337</v>
      </c>
      <c r="F230" s="116">
        <v>1</v>
      </c>
      <c r="G230" s="116">
        <v>1</v>
      </c>
      <c r="H230" s="116"/>
      <c r="I230" s="116">
        <v>1</v>
      </c>
      <c r="J230" s="117">
        <v>0.14000000000000001</v>
      </c>
      <c r="K230" s="116"/>
      <c r="L230" s="121"/>
    </row>
    <row r="231" spans="1:12" x14ac:dyDescent="0.25">
      <c r="A231" s="255"/>
      <c r="B231" s="328"/>
      <c r="C231" s="328"/>
      <c r="D231" s="39">
        <f t="shared" si="17"/>
        <v>15</v>
      </c>
      <c r="E231" s="39" t="s">
        <v>338</v>
      </c>
      <c r="F231" s="116">
        <v>1</v>
      </c>
      <c r="G231" s="116">
        <v>1</v>
      </c>
      <c r="H231" s="116"/>
      <c r="I231" s="116">
        <v>1</v>
      </c>
      <c r="J231" s="117">
        <v>0.18</v>
      </c>
      <c r="K231" s="116"/>
      <c r="L231" s="121"/>
    </row>
    <row r="232" spans="1:12" s="106" customFormat="1" x14ac:dyDescent="0.25">
      <c r="A232" s="124" t="s">
        <v>118</v>
      </c>
      <c r="B232" s="58">
        <v>4</v>
      </c>
      <c r="C232" s="58" t="s">
        <v>119</v>
      </c>
      <c r="D232" s="112">
        <v>15</v>
      </c>
      <c r="E232" s="58" t="s">
        <v>119</v>
      </c>
      <c r="F232" s="112">
        <f>SUM(F217:F231)</f>
        <v>15</v>
      </c>
      <c r="G232" s="112">
        <f>SUM(G217:G231)</f>
        <v>15</v>
      </c>
      <c r="H232" s="112">
        <f t="shared" ref="H232:L232" si="18">SUM(H217:H231)</f>
        <v>0</v>
      </c>
      <c r="I232" s="112">
        <f t="shared" si="18"/>
        <v>15</v>
      </c>
      <c r="J232" s="126">
        <f t="shared" si="18"/>
        <v>2.1</v>
      </c>
      <c r="K232" s="112">
        <f t="shared" si="18"/>
        <v>0</v>
      </c>
      <c r="L232" s="112">
        <f t="shared" si="18"/>
        <v>0</v>
      </c>
    </row>
    <row r="233" spans="1:12" x14ac:dyDescent="0.25">
      <c r="A233" s="255" t="s">
        <v>60</v>
      </c>
      <c r="B233" s="306">
        <v>1</v>
      </c>
      <c r="C233" s="334" t="s">
        <v>166</v>
      </c>
      <c r="D233" s="116">
        <v>1</v>
      </c>
      <c r="E233" s="142" t="s">
        <v>506</v>
      </c>
      <c r="F233" s="116">
        <v>1</v>
      </c>
      <c r="G233" s="116">
        <v>1</v>
      </c>
      <c r="H233" s="116"/>
      <c r="I233" s="116">
        <v>1</v>
      </c>
      <c r="J233" s="117">
        <v>0.06</v>
      </c>
      <c r="K233" s="116"/>
      <c r="L233" s="121"/>
    </row>
    <row r="234" spans="1:12" x14ac:dyDescent="0.25">
      <c r="A234" s="255"/>
      <c r="B234" s="306"/>
      <c r="C234" s="334"/>
      <c r="D234" s="116">
        <f>1+D233</f>
        <v>2</v>
      </c>
      <c r="E234" s="142" t="s">
        <v>507</v>
      </c>
      <c r="F234" s="116">
        <v>1</v>
      </c>
      <c r="G234" s="116">
        <v>1</v>
      </c>
      <c r="H234" s="116"/>
      <c r="I234" s="116">
        <v>1</v>
      </c>
      <c r="J234" s="117">
        <v>0.06</v>
      </c>
      <c r="K234" s="116"/>
      <c r="L234" s="121"/>
    </row>
    <row r="235" spans="1:12" x14ac:dyDescent="0.25">
      <c r="A235" s="255"/>
      <c r="B235" s="306"/>
      <c r="C235" s="334"/>
      <c r="D235" s="116">
        <f t="shared" ref="D235:D244" si="19">1+D234</f>
        <v>3</v>
      </c>
      <c r="E235" s="142" t="s">
        <v>508</v>
      </c>
      <c r="F235" s="116">
        <v>1</v>
      </c>
      <c r="G235" s="116">
        <v>1</v>
      </c>
      <c r="H235" s="116"/>
      <c r="I235" s="116">
        <v>1</v>
      </c>
      <c r="J235" s="117">
        <v>0.06</v>
      </c>
      <c r="K235" s="116"/>
      <c r="L235" s="121"/>
    </row>
    <row r="236" spans="1:12" x14ac:dyDescent="0.25">
      <c r="A236" s="255"/>
      <c r="B236" s="306"/>
      <c r="C236" s="334"/>
      <c r="D236" s="116">
        <f t="shared" si="19"/>
        <v>4</v>
      </c>
      <c r="E236" s="143" t="s">
        <v>509</v>
      </c>
      <c r="F236" s="116">
        <v>1</v>
      </c>
      <c r="G236" s="116">
        <v>1</v>
      </c>
      <c r="H236" s="116"/>
      <c r="I236" s="116">
        <v>1</v>
      </c>
      <c r="J236" s="117">
        <v>0.06</v>
      </c>
      <c r="K236" s="116"/>
      <c r="L236" s="121"/>
    </row>
    <row r="237" spans="1:12" x14ac:dyDescent="0.25">
      <c r="A237" s="255"/>
      <c r="B237" s="306"/>
      <c r="C237" s="334"/>
      <c r="D237" s="116">
        <f t="shared" si="19"/>
        <v>5</v>
      </c>
      <c r="E237" s="163" t="s">
        <v>510</v>
      </c>
      <c r="F237" s="116">
        <v>1</v>
      </c>
      <c r="G237" s="116">
        <v>1</v>
      </c>
      <c r="H237" s="116"/>
      <c r="I237" s="116">
        <v>1</v>
      </c>
      <c r="J237" s="117">
        <v>0.06</v>
      </c>
      <c r="K237" s="116"/>
      <c r="L237" s="121"/>
    </row>
    <row r="238" spans="1:12" x14ac:dyDescent="0.25">
      <c r="A238" s="255"/>
      <c r="B238" s="306"/>
      <c r="C238" s="334"/>
      <c r="D238" s="116">
        <f t="shared" si="19"/>
        <v>6</v>
      </c>
      <c r="E238" s="163" t="s">
        <v>511</v>
      </c>
      <c r="F238" s="116">
        <v>1</v>
      </c>
      <c r="G238" s="116">
        <v>1</v>
      </c>
      <c r="H238" s="116"/>
      <c r="I238" s="116">
        <v>1</v>
      </c>
      <c r="J238" s="117">
        <v>0.06</v>
      </c>
      <c r="K238" s="116"/>
      <c r="L238" s="121"/>
    </row>
    <row r="239" spans="1:12" x14ac:dyDescent="0.25">
      <c r="A239" s="255"/>
      <c r="B239" s="306">
        <v>2</v>
      </c>
      <c r="C239" s="335" t="s">
        <v>173</v>
      </c>
      <c r="D239" s="116">
        <f t="shared" si="19"/>
        <v>7</v>
      </c>
      <c r="E239" s="163" t="s">
        <v>512</v>
      </c>
      <c r="F239" s="116">
        <v>1</v>
      </c>
      <c r="G239" s="116">
        <v>1</v>
      </c>
      <c r="H239" s="116"/>
      <c r="I239" s="116">
        <v>1</v>
      </c>
      <c r="J239" s="117">
        <v>0.06</v>
      </c>
      <c r="K239" s="116"/>
      <c r="L239" s="121"/>
    </row>
    <row r="240" spans="1:12" x14ac:dyDescent="0.25">
      <c r="A240" s="255"/>
      <c r="B240" s="306"/>
      <c r="C240" s="335"/>
      <c r="D240" s="116">
        <f t="shared" si="19"/>
        <v>8</v>
      </c>
      <c r="E240" s="163" t="s">
        <v>513</v>
      </c>
      <c r="F240" s="116">
        <v>1</v>
      </c>
      <c r="G240" s="116">
        <v>1</v>
      </c>
      <c r="H240" s="116"/>
      <c r="I240" s="116">
        <v>1</v>
      </c>
      <c r="J240" s="117">
        <v>0.06</v>
      </c>
      <c r="K240" s="116"/>
      <c r="L240" s="121"/>
    </row>
    <row r="241" spans="1:12" x14ac:dyDescent="0.25">
      <c r="A241" s="255"/>
      <c r="B241" s="306"/>
      <c r="C241" s="335"/>
      <c r="D241" s="116">
        <f t="shared" si="19"/>
        <v>9</v>
      </c>
      <c r="E241" s="163" t="s">
        <v>514</v>
      </c>
      <c r="F241" s="116">
        <v>1</v>
      </c>
      <c r="G241" s="116">
        <v>1</v>
      </c>
      <c r="H241" s="116"/>
      <c r="I241" s="116">
        <v>1</v>
      </c>
      <c r="J241" s="117">
        <v>0.06</v>
      </c>
      <c r="K241" s="116"/>
      <c r="L241" s="121"/>
    </row>
    <row r="242" spans="1:12" x14ac:dyDescent="0.25">
      <c r="A242" s="255"/>
      <c r="B242" s="306"/>
      <c r="C242" s="335"/>
      <c r="D242" s="116">
        <f t="shared" si="19"/>
        <v>10</v>
      </c>
      <c r="E242" s="163" t="s">
        <v>515</v>
      </c>
      <c r="F242" s="116">
        <v>1</v>
      </c>
      <c r="G242" s="116">
        <v>1</v>
      </c>
      <c r="H242" s="116"/>
      <c r="I242" s="116">
        <v>1</v>
      </c>
      <c r="J242" s="117">
        <v>0.06</v>
      </c>
      <c r="K242" s="116"/>
      <c r="L242" s="121"/>
    </row>
    <row r="243" spans="1:12" x14ac:dyDescent="0.25">
      <c r="A243" s="255"/>
      <c r="B243" s="306"/>
      <c r="C243" s="335"/>
      <c r="D243" s="116">
        <f t="shared" si="19"/>
        <v>11</v>
      </c>
      <c r="E243" s="163" t="s">
        <v>516</v>
      </c>
      <c r="F243" s="116">
        <v>1</v>
      </c>
      <c r="G243" s="116">
        <v>1</v>
      </c>
      <c r="H243" s="116"/>
      <c r="I243" s="116">
        <v>1</v>
      </c>
      <c r="J243" s="117">
        <v>0.06</v>
      </c>
      <c r="K243" s="116"/>
      <c r="L243" s="121"/>
    </row>
    <row r="244" spans="1:12" x14ac:dyDescent="0.25">
      <c r="A244" s="255"/>
      <c r="B244" s="306"/>
      <c r="C244" s="335"/>
      <c r="D244" s="116">
        <f t="shared" si="19"/>
        <v>12</v>
      </c>
      <c r="E244" s="163" t="s">
        <v>517</v>
      </c>
      <c r="F244" s="116">
        <v>1</v>
      </c>
      <c r="G244" s="116">
        <v>1</v>
      </c>
      <c r="H244" s="116"/>
      <c r="I244" s="116">
        <v>1</v>
      </c>
      <c r="J244" s="117">
        <v>0.06</v>
      </c>
      <c r="K244" s="116"/>
      <c r="L244" s="121"/>
    </row>
    <row r="245" spans="1:12" s="106" customFormat="1" x14ac:dyDescent="0.25">
      <c r="A245" s="124" t="s">
        <v>118</v>
      </c>
      <c r="B245" s="58">
        <v>2</v>
      </c>
      <c r="C245" s="58" t="s">
        <v>119</v>
      </c>
      <c r="D245" s="112">
        <v>12</v>
      </c>
      <c r="E245" s="58" t="s">
        <v>151</v>
      </c>
      <c r="F245" s="112">
        <f>SUM(F233:F244)</f>
        <v>12</v>
      </c>
      <c r="G245" s="112">
        <f>SUM(G233:G244)</f>
        <v>12</v>
      </c>
      <c r="H245" s="112">
        <f t="shared" ref="H245:L245" si="20">SUM(H233:H244)</f>
        <v>0</v>
      </c>
      <c r="I245" s="112">
        <f t="shared" si="20"/>
        <v>12</v>
      </c>
      <c r="J245" s="112">
        <f t="shared" si="20"/>
        <v>0.7200000000000002</v>
      </c>
      <c r="K245" s="112">
        <f t="shared" si="20"/>
        <v>0</v>
      </c>
      <c r="L245" s="112">
        <f t="shared" si="20"/>
        <v>0</v>
      </c>
    </row>
    <row r="246" spans="1:12" x14ac:dyDescent="0.25">
      <c r="A246" s="255" t="s">
        <v>61</v>
      </c>
      <c r="B246" s="306">
        <v>1</v>
      </c>
      <c r="C246" s="328" t="s">
        <v>174</v>
      </c>
      <c r="D246" s="116">
        <v>1</v>
      </c>
      <c r="E246" s="144" t="s">
        <v>189</v>
      </c>
      <c r="F246" s="116">
        <v>1</v>
      </c>
      <c r="G246" s="116">
        <v>1</v>
      </c>
      <c r="H246" s="116"/>
      <c r="I246" s="116">
        <v>1</v>
      </c>
      <c r="J246" s="145">
        <v>0.14000000000000001</v>
      </c>
      <c r="K246" s="116"/>
      <c r="L246" s="121"/>
    </row>
    <row r="247" spans="1:12" x14ac:dyDescent="0.25">
      <c r="A247" s="255"/>
      <c r="B247" s="306"/>
      <c r="C247" s="328"/>
      <c r="D247" s="116">
        <f>1+D246</f>
        <v>2</v>
      </c>
      <c r="E247" s="144" t="s">
        <v>190</v>
      </c>
      <c r="F247" s="116">
        <v>1</v>
      </c>
      <c r="G247" s="116">
        <v>1</v>
      </c>
      <c r="H247" s="116"/>
      <c r="I247" s="116">
        <v>1</v>
      </c>
      <c r="J247" s="145">
        <v>0.14000000000000001</v>
      </c>
      <c r="K247" s="116"/>
      <c r="L247" s="121"/>
    </row>
    <row r="248" spans="1:12" x14ac:dyDescent="0.25">
      <c r="A248" s="255"/>
      <c r="B248" s="306"/>
      <c r="C248" s="328"/>
      <c r="D248" s="116">
        <f t="shared" ref="D248:D273" si="21">1+D247</f>
        <v>3</v>
      </c>
      <c r="E248" s="144" t="s">
        <v>191</v>
      </c>
      <c r="F248" s="116">
        <v>1</v>
      </c>
      <c r="G248" s="116">
        <v>1</v>
      </c>
      <c r="H248" s="116"/>
      <c r="I248" s="116">
        <v>1</v>
      </c>
      <c r="J248" s="145">
        <v>0.14000000000000001</v>
      </c>
      <c r="K248" s="116"/>
      <c r="L248" s="121"/>
    </row>
    <row r="249" spans="1:12" x14ac:dyDescent="0.25">
      <c r="A249" s="255"/>
      <c r="B249" s="306">
        <v>2</v>
      </c>
      <c r="C249" s="328" t="s">
        <v>145</v>
      </c>
      <c r="D249" s="116">
        <f t="shared" si="21"/>
        <v>4</v>
      </c>
      <c r="E249" s="144" t="s">
        <v>308</v>
      </c>
      <c r="F249" s="116">
        <v>1</v>
      </c>
      <c r="G249" s="116">
        <v>1</v>
      </c>
      <c r="H249" s="116"/>
      <c r="I249" s="116">
        <v>1</v>
      </c>
      <c r="J249" s="145">
        <v>0.14000000000000001</v>
      </c>
      <c r="K249" s="116"/>
      <c r="L249" s="121"/>
    </row>
    <row r="250" spans="1:12" x14ac:dyDescent="0.25">
      <c r="A250" s="255"/>
      <c r="B250" s="306"/>
      <c r="C250" s="328"/>
      <c r="D250" s="116">
        <f t="shared" si="21"/>
        <v>5</v>
      </c>
      <c r="E250" s="144" t="s">
        <v>192</v>
      </c>
      <c r="F250" s="116">
        <v>1</v>
      </c>
      <c r="G250" s="116">
        <v>1</v>
      </c>
      <c r="H250" s="116"/>
      <c r="I250" s="116">
        <v>1</v>
      </c>
      <c r="J250" s="145">
        <v>0.14000000000000001</v>
      </c>
      <c r="K250" s="116"/>
      <c r="L250" s="121"/>
    </row>
    <row r="251" spans="1:12" x14ac:dyDescent="0.25">
      <c r="A251" s="255"/>
      <c r="B251" s="306"/>
      <c r="C251" s="328"/>
      <c r="D251" s="116">
        <f t="shared" si="21"/>
        <v>6</v>
      </c>
      <c r="E251" s="144" t="s">
        <v>193</v>
      </c>
      <c r="F251" s="116">
        <v>1</v>
      </c>
      <c r="G251" s="116">
        <v>1</v>
      </c>
      <c r="H251" s="116"/>
      <c r="I251" s="116">
        <v>1</v>
      </c>
      <c r="J251" s="145">
        <v>0.14000000000000001</v>
      </c>
      <c r="K251" s="116"/>
      <c r="L251" s="121"/>
    </row>
    <row r="252" spans="1:12" x14ac:dyDescent="0.25">
      <c r="A252" s="255"/>
      <c r="B252" s="306"/>
      <c r="C252" s="328"/>
      <c r="D252" s="116">
        <f t="shared" si="21"/>
        <v>7</v>
      </c>
      <c r="E252" s="144" t="s">
        <v>309</v>
      </c>
      <c r="F252" s="116">
        <v>1</v>
      </c>
      <c r="G252" s="116">
        <v>1</v>
      </c>
      <c r="H252" s="116"/>
      <c r="I252" s="116">
        <v>1</v>
      </c>
      <c r="J252" s="145">
        <v>0.14000000000000001</v>
      </c>
      <c r="K252" s="116"/>
      <c r="L252" s="121"/>
    </row>
    <row r="253" spans="1:12" x14ac:dyDescent="0.25">
      <c r="A253" s="255"/>
      <c r="B253" s="306"/>
      <c r="C253" s="328"/>
      <c r="D253" s="116">
        <f t="shared" si="21"/>
        <v>8</v>
      </c>
      <c r="E253" s="144" t="s">
        <v>194</v>
      </c>
      <c r="F253" s="116">
        <v>1</v>
      </c>
      <c r="G253" s="116">
        <v>1</v>
      </c>
      <c r="H253" s="116"/>
      <c r="I253" s="116">
        <v>1</v>
      </c>
      <c r="J253" s="145">
        <v>0.14000000000000001</v>
      </c>
      <c r="K253" s="116"/>
      <c r="L253" s="121"/>
    </row>
    <row r="254" spans="1:12" x14ac:dyDescent="0.25">
      <c r="A254" s="255"/>
      <c r="B254" s="306"/>
      <c r="C254" s="328"/>
      <c r="D254" s="116">
        <f t="shared" si="21"/>
        <v>9</v>
      </c>
      <c r="E254" s="144" t="s">
        <v>195</v>
      </c>
      <c r="F254" s="116">
        <v>1</v>
      </c>
      <c r="G254" s="116">
        <v>1</v>
      </c>
      <c r="H254" s="116"/>
      <c r="I254" s="116">
        <v>1</v>
      </c>
      <c r="J254" s="145">
        <v>0.14000000000000001</v>
      </c>
      <c r="K254" s="116"/>
      <c r="L254" s="121"/>
    </row>
    <row r="255" spans="1:12" x14ac:dyDescent="0.25">
      <c r="A255" s="255"/>
      <c r="B255" s="306">
        <v>3</v>
      </c>
      <c r="C255" s="337" t="s">
        <v>146</v>
      </c>
      <c r="D255" s="116">
        <f t="shared" si="21"/>
        <v>10</v>
      </c>
      <c r="E255" s="146" t="s">
        <v>196</v>
      </c>
      <c r="F255" s="116">
        <v>1</v>
      </c>
      <c r="G255" s="116">
        <v>1</v>
      </c>
      <c r="H255" s="116"/>
      <c r="I255" s="116">
        <v>1</v>
      </c>
      <c r="J255" s="145">
        <v>0.14000000000000001</v>
      </c>
      <c r="K255" s="116"/>
      <c r="L255" s="121"/>
    </row>
    <row r="256" spans="1:12" x14ac:dyDescent="0.25">
      <c r="A256" s="255"/>
      <c r="B256" s="306"/>
      <c r="C256" s="337"/>
      <c r="D256" s="116">
        <f t="shared" si="21"/>
        <v>11</v>
      </c>
      <c r="E256" s="146" t="s">
        <v>197</v>
      </c>
      <c r="F256" s="116">
        <v>1</v>
      </c>
      <c r="G256" s="116">
        <v>1</v>
      </c>
      <c r="H256" s="116"/>
      <c r="I256" s="116">
        <v>1</v>
      </c>
      <c r="J256" s="145">
        <v>0.14000000000000001</v>
      </c>
      <c r="K256" s="116"/>
      <c r="L256" s="121"/>
    </row>
    <row r="257" spans="1:12" x14ac:dyDescent="0.25">
      <c r="A257" s="255"/>
      <c r="B257" s="306"/>
      <c r="C257" s="337"/>
      <c r="D257" s="116">
        <f t="shared" si="21"/>
        <v>12</v>
      </c>
      <c r="E257" s="146" t="s">
        <v>198</v>
      </c>
      <c r="F257" s="116">
        <v>1</v>
      </c>
      <c r="G257" s="116">
        <v>1</v>
      </c>
      <c r="H257" s="116"/>
      <c r="I257" s="116">
        <v>1</v>
      </c>
      <c r="J257" s="145">
        <v>0.14000000000000001</v>
      </c>
      <c r="K257" s="116"/>
      <c r="L257" s="121"/>
    </row>
    <row r="258" spans="1:12" x14ac:dyDescent="0.25">
      <c r="A258" s="255"/>
      <c r="B258" s="306"/>
      <c r="C258" s="337"/>
      <c r="D258" s="116">
        <f t="shared" si="21"/>
        <v>13</v>
      </c>
      <c r="E258" s="144" t="s">
        <v>199</v>
      </c>
      <c r="F258" s="116">
        <v>1</v>
      </c>
      <c r="G258" s="116">
        <v>1</v>
      </c>
      <c r="H258" s="116"/>
      <c r="I258" s="116">
        <v>1</v>
      </c>
      <c r="J258" s="145">
        <v>0.14000000000000001</v>
      </c>
      <c r="K258" s="116"/>
      <c r="L258" s="121"/>
    </row>
    <row r="259" spans="1:12" x14ac:dyDescent="0.25">
      <c r="A259" s="255"/>
      <c r="B259" s="306"/>
      <c r="C259" s="337"/>
      <c r="D259" s="116">
        <f t="shared" si="21"/>
        <v>14</v>
      </c>
      <c r="E259" s="144" t="s">
        <v>200</v>
      </c>
      <c r="F259" s="116">
        <v>1</v>
      </c>
      <c r="G259" s="116">
        <v>1</v>
      </c>
      <c r="H259" s="116"/>
      <c r="I259" s="116">
        <v>1</v>
      </c>
      <c r="J259" s="145">
        <v>0.14000000000000001</v>
      </c>
      <c r="K259" s="116"/>
      <c r="L259" s="121"/>
    </row>
    <row r="260" spans="1:12" x14ac:dyDescent="0.25">
      <c r="A260" s="255"/>
      <c r="B260" s="306"/>
      <c r="C260" s="337"/>
      <c r="D260" s="116">
        <f t="shared" si="21"/>
        <v>15</v>
      </c>
      <c r="E260" s="144" t="s">
        <v>310</v>
      </c>
      <c r="F260" s="116">
        <v>1</v>
      </c>
      <c r="G260" s="116">
        <v>1</v>
      </c>
      <c r="H260" s="116"/>
      <c r="I260" s="116">
        <v>1</v>
      </c>
      <c r="J260" s="145">
        <v>0.14000000000000001</v>
      </c>
      <c r="K260" s="116"/>
      <c r="L260" s="121"/>
    </row>
    <row r="261" spans="1:12" x14ac:dyDescent="0.25">
      <c r="A261" s="255"/>
      <c r="B261" s="306">
        <v>4</v>
      </c>
      <c r="C261" s="328" t="s">
        <v>147</v>
      </c>
      <c r="D261" s="116">
        <f t="shared" si="21"/>
        <v>16</v>
      </c>
      <c r="E261" s="144" t="s">
        <v>311</v>
      </c>
      <c r="F261" s="116">
        <v>1</v>
      </c>
      <c r="G261" s="116">
        <v>1</v>
      </c>
      <c r="H261" s="116"/>
      <c r="I261" s="116">
        <v>1</v>
      </c>
      <c r="J261" s="145">
        <v>0.14000000000000001</v>
      </c>
      <c r="K261" s="116"/>
      <c r="L261" s="121"/>
    </row>
    <row r="262" spans="1:12" x14ac:dyDescent="0.25">
      <c r="A262" s="255"/>
      <c r="B262" s="306"/>
      <c r="C262" s="328"/>
      <c r="D262" s="116">
        <f t="shared" si="21"/>
        <v>17</v>
      </c>
      <c r="E262" s="144" t="s">
        <v>312</v>
      </c>
      <c r="F262" s="116">
        <v>1</v>
      </c>
      <c r="G262" s="116">
        <v>1</v>
      </c>
      <c r="H262" s="116"/>
      <c r="I262" s="116">
        <v>1</v>
      </c>
      <c r="J262" s="145">
        <v>0.14000000000000001</v>
      </c>
      <c r="K262" s="116"/>
      <c r="L262" s="121"/>
    </row>
    <row r="263" spans="1:12" x14ac:dyDescent="0.25">
      <c r="A263" s="255"/>
      <c r="B263" s="306"/>
      <c r="C263" s="328"/>
      <c r="D263" s="116">
        <f t="shared" si="21"/>
        <v>18</v>
      </c>
      <c r="E263" s="144" t="s">
        <v>201</v>
      </c>
      <c r="F263" s="116">
        <v>1</v>
      </c>
      <c r="G263" s="116">
        <v>1</v>
      </c>
      <c r="H263" s="116"/>
      <c r="I263" s="116">
        <v>1</v>
      </c>
      <c r="J263" s="145">
        <v>0.14000000000000001</v>
      </c>
      <c r="K263" s="116"/>
      <c r="L263" s="121"/>
    </row>
    <row r="264" spans="1:12" x14ac:dyDescent="0.25">
      <c r="A264" s="255"/>
      <c r="B264" s="306"/>
      <c r="C264" s="328"/>
      <c r="D264" s="116">
        <f t="shared" si="21"/>
        <v>19</v>
      </c>
      <c r="E264" s="144" t="s">
        <v>202</v>
      </c>
      <c r="F264" s="116">
        <v>1</v>
      </c>
      <c r="G264" s="116">
        <v>1</v>
      </c>
      <c r="H264" s="116"/>
      <c r="I264" s="116">
        <v>1</v>
      </c>
      <c r="J264" s="145">
        <v>0.14000000000000001</v>
      </c>
      <c r="K264" s="116"/>
      <c r="L264" s="121"/>
    </row>
    <row r="265" spans="1:12" x14ac:dyDescent="0.25">
      <c r="A265" s="255"/>
      <c r="B265" s="306"/>
      <c r="C265" s="328"/>
      <c r="D265" s="116">
        <f t="shared" si="21"/>
        <v>20</v>
      </c>
      <c r="E265" s="144" t="s">
        <v>313</v>
      </c>
      <c r="F265" s="116">
        <v>1</v>
      </c>
      <c r="G265" s="116">
        <v>1</v>
      </c>
      <c r="H265" s="116"/>
      <c r="I265" s="116">
        <v>1</v>
      </c>
      <c r="J265" s="145">
        <v>0.14000000000000001</v>
      </c>
      <c r="K265" s="116"/>
      <c r="L265" s="121"/>
    </row>
    <row r="266" spans="1:12" x14ac:dyDescent="0.25">
      <c r="A266" s="255"/>
      <c r="B266" s="306">
        <v>5</v>
      </c>
      <c r="C266" s="328" t="s">
        <v>175</v>
      </c>
      <c r="D266" s="116">
        <f t="shared" si="21"/>
        <v>21</v>
      </c>
      <c r="E266" s="144" t="s">
        <v>203</v>
      </c>
      <c r="F266" s="116">
        <v>1</v>
      </c>
      <c r="G266" s="116">
        <v>1</v>
      </c>
      <c r="H266" s="116"/>
      <c r="I266" s="116">
        <v>1</v>
      </c>
      <c r="J266" s="145">
        <v>0.14000000000000001</v>
      </c>
      <c r="K266" s="116"/>
      <c r="L266" s="121"/>
    </row>
    <row r="267" spans="1:12" x14ac:dyDescent="0.25">
      <c r="A267" s="255"/>
      <c r="B267" s="306"/>
      <c r="C267" s="328"/>
      <c r="D267" s="116">
        <f t="shared" si="21"/>
        <v>22</v>
      </c>
      <c r="E267" s="144" t="s">
        <v>314</v>
      </c>
      <c r="F267" s="116">
        <v>1</v>
      </c>
      <c r="G267" s="116">
        <v>1</v>
      </c>
      <c r="H267" s="116"/>
      <c r="I267" s="116">
        <v>1</v>
      </c>
      <c r="J267" s="145">
        <v>0.14000000000000001</v>
      </c>
      <c r="K267" s="116"/>
      <c r="L267" s="121"/>
    </row>
    <row r="268" spans="1:12" x14ac:dyDescent="0.25">
      <c r="A268" s="255"/>
      <c r="B268" s="306"/>
      <c r="C268" s="328"/>
      <c r="D268" s="116">
        <f t="shared" si="21"/>
        <v>23</v>
      </c>
      <c r="E268" s="144" t="s">
        <v>204</v>
      </c>
      <c r="F268" s="116">
        <v>1</v>
      </c>
      <c r="G268" s="116">
        <v>1</v>
      </c>
      <c r="H268" s="116"/>
      <c r="I268" s="116">
        <v>1</v>
      </c>
      <c r="J268" s="145">
        <v>0.14000000000000001</v>
      </c>
      <c r="K268" s="116"/>
      <c r="L268" s="121"/>
    </row>
    <row r="269" spans="1:12" x14ac:dyDescent="0.25">
      <c r="A269" s="255"/>
      <c r="B269" s="306"/>
      <c r="C269" s="328"/>
      <c r="D269" s="116">
        <f t="shared" si="21"/>
        <v>24</v>
      </c>
      <c r="E269" s="144" t="s">
        <v>205</v>
      </c>
      <c r="F269" s="116">
        <v>1</v>
      </c>
      <c r="G269" s="116">
        <v>1</v>
      </c>
      <c r="H269" s="116"/>
      <c r="I269" s="116">
        <v>1</v>
      </c>
      <c r="J269" s="145">
        <v>0.14000000000000001</v>
      </c>
      <c r="K269" s="116"/>
      <c r="L269" s="121"/>
    </row>
    <row r="270" spans="1:12" x14ac:dyDescent="0.25">
      <c r="A270" s="255"/>
      <c r="B270" s="306">
        <v>6</v>
      </c>
      <c r="C270" s="328" t="s">
        <v>148</v>
      </c>
      <c r="D270" s="116">
        <f t="shared" si="21"/>
        <v>25</v>
      </c>
      <c r="E270" s="144" t="s">
        <v>315</v>
      </c>
      <c r="F270" s="116">
        <v>1</v>
      </c>
      <c r="G270" s="116">
        <v>1</v>
      </c>
      <c r="H270" s="116"/>
      <c r="I270" s="116">
        <v>1</v>
      </c>
      <c r="J270" s="145">
        <v>0.14000000000000001</v>
      </c>
      <c r="K270" s="116"/>
      <c r="L270" s="121"/>
    </row>
    <row r="271" spans="1:12" x14ac:dyDescent="0.25">
      <c r="A271" s="255"/>
      <c r="B271" s="306"/>
      <c r="C271" s="328"/>
      <c r="D271" s="116">
        <f t="shared" si="21"/>
        <v>26</v>
      </c>
      <c r="E271" s="144" t="s">
        <v>206</v>
      </c>
      <c r="F271" s="116">
        <v>1</v>
      </c>
      <c r="G271" s="116">
        <v>1</v>
      </c>
      <c r="H271" s="116"/>
      <c r="I271" s="116">
        <v>1</v>
      </c>
      <c r="J271" s="145">
        <v>0.14000000000000001</v>
      </c>
      <c r="K271" s="116"/>
      <c r="L271" s="121"/>
    </row>
    <row r="272" spans="1:12" x14ac:dyDescent="0.25">
      <c r="A272" s="255"/>
      <c r="B272" s="306"/>
      <c r="C272" s="328"/>
      <c r="D272" s="116">
        <f t="shared" si="21"/>
        <v>27</v>
      </c>
      <c r="E272" s="144" t="s">
        <v>207</v>
      </c>
      <c r="F272" s="116">
        <v>1</v>
      </c>
      <c r="G272" s="116">
        <v>1</v>
      </c>
      <c r="H272" s="116"/>
      <c r="I272" s="116">
        <v>1</v>
      </c>
      <c r="J272" s="145">
        <v>0.14000000000000001</v>
      </c>
      <c r="K272" s="116"/>
      <c r="L272" s="121"/>
    </row>
    <row r="273" spans="1:12" x14ac:dyDescent="0.25">
      <c r="A273" s="255"/>
      <c r="B273" s="306"/>
      <c r="C273" s="328"/>
      <c r="D273" s="116">
        <f t="shared" si="21"/>
        <v>28</v>
      </c>
      <c r="E273" s="144" t="s">
        <v>316</v>
      </c>
      <c r="F273" s="116">
        <v>1</v>
      </c>
      <c r="G273" s="116">
        <v>1</v>
      </c>
      <c r="H273" s="116"/>
      <c r="I273" s="116">
        <v>1</v>
      </c>
      <c r="J273" s="145">
        <v>0.14000000000000001</v>
      </c>
      <c r="K273" s="116"/>
      <c r="L273" s="121"/>
    </row>
    <row r="274" spans="1:12" s="106" customFormat="1" x14ac:dyDescent="0.25">
      <c r="A274" s="124" t="s">
        <v>118</v>
      </c>
      <c r="B274" s="58">
        <v>6</v>
      </c>
      <c r="C274" s="58" t="s">
        <v>119</v>
      </c>
      <c r="D274" s="112">
        <v>28</v>
      </c>
      <c r="E274" s="58" t="s">
        <v>151</v>
      </c>
      <c r="F274" s="112">
        <f>SUM(F246:F273)</f>
        <v>28</v>
      </c>
      <c r="G274" s="112">
        <f t="shared" ref="G274:L274" si="22">SUM(G246:G273)</f>
        <v>28</v>
      </c>
      <c r="H274" s="112">
        <f t="shared" si="22"/>
        <v>0</v>
      </c>
      <c r="I274" s="112">
        <f t="shared" si="22"/>
        <v>28</v>
      </c>
      <c r="J274" s="112">
        <f t="shared" si="22"/>
        <v>3.9200000000000026</v>
      </c>
      <c r="K274" s="112">
        <f t="shared" si="22"/>
        <v>0</v>
      </c>
      <c r="L274" s="112">
        <f t="shared" si="22"/>
        <v>0</v>
      </c>
    </row>
    <row r="275" spans="1:12" x14ac:dyDescent="0.25">
      <c r="A275" s="255" t="s">
        <v>62</v>
      </c>
      <c r="B275" s="336">
        <v>1</v>
      </c>
      <c r="C275" s="336" t="s">
        <v>158</v>
      </c>
      <c r="D275" s="39">
        <v>1</v>
      </c>
      <c r="E275" s="39" t="s">
        <v>218</v>
      </c>
      <c r="F275" s="39">
        <v>1</v>
      </c>
      <c r="G275" s="39">
        <v>1</v>
      </c>
      <c r="H275" s="116"/>
      <c r="I275" s="39">
        <v>1</v>
      </c>
      <c r="J275" s="131">
        <v>0.14000000000000001</v>
      </c>
      <c r="K275" s="116"/>
      <c r="L275" s="121"/>
    </row>
    <row r="276" spans="1:12" x14ac:dyDescent="0.25">
      <c r="A276" s="255"/>
      <c r="B276" s="336"/>
      <c r="C276" s="336"/>
      <c r="D276" s="39">
        <f>1+D275</f>
        <v>2</v>
      </c>
      <c r="E276" s="39" t="s">
        <v>317</v>
      </c>
      <c r="F276" s="39">
        <v>1</v>
      </c>
      <c r="G276" s="39">
        <v>1</v>
      </c>
      <c r="H276" s="116"/>
      <c r="I276" s="39">
        <v>1</v>
      </c>
      <c r="J276" s="131">
        <v>0.14000000000000001</v>
      </c>
      <c r="K276" s="116"/>
      <c r="L276" s="121"/>
    </row>
    <row r="277" spans="1:12" x14ac:dyDescent="0.25">
      <c r="A277" s="255"/>
      <c r="B277" s="336"/>
      <c r="C277" s="336"/>
      <c r="D277" s="39">
        <f t="shared" ref="D277:D295" si="23">1+D276</f>
        <v>3</v>
      </c>
      <c r="E277" s="39" t="s">
        <v>219</v>
      </c>
      <c r="F277" s="39">
        <v>1</v>
      </c>
      <c r="G277" s="39">
        <v>1</v>
      </c>
      <c r="H277" s="116"/>
      <c r="I277" s="39">
        <v>1</v>
      </c>
      <c r="J277" s="131">
        <v>0.14000000000000001</v>
      </c>
      <c r="K277" s="116"/>
      <c r="L277" s="121"/>
    </row>
    <row r="278" spans="1:12" x14ac:dyDescent="0.25">
      <c r="A278" s="255"/>
      <c r="B278" s="336"/>
      <c r="C278" s="336"/>
      <c r="D278" s="39">
        <f t="shared" si="23"/>
        <v>4</v>
      </c>
      <c r="E278" s="39" t="s">
        <v>220</v>
      </c>
      <c r="F278" s="39">
        <v>1</v>
      </c>
      <c r="G278" s="39">
        <v>1</v>
      </c>
      <c r="H278" s="116"/>
      <c r="I278" s="39">
        <v>1</v>
      </c>
      <c r="J278" s="131">
        <v>0.14000000000000001</v>
      </c>
      <c r="K278" s="116"/>
      <c r="L278" s="121"/>
    </row>
    <row r="279" spans="1:12" x14ac:dyDescent="0.25">
      <c r="A279" s="255"/>
      <c r="B279" s="336"/>
      <c r="C279" s="336"/>
      <c r="D279" s="39">
        <f t="shared" si="23"/>
        <v>5</v>
      </c>
      <c r="E279" s="39" t="s">
        <v>221</v>
      </c>
      <c r="F279" s="39">
        <v>1</v>
      </c>
      <c r="G279" s="39">
        <v>1</v>
      </c>
      <c r="H279" s="116"/>
      <c r="I279" s="39">
        <v>1</v>
      </c>
      <c r="J279" s="131">
        <v>0.14000000000000001</v>
      </c>
      <c r="K279" s="116"/>
      <c r="L279" s="121"/>
    </row>
    <row r="280" spans="1:12" x14ac:dyDescent="0.25">
      <c r="A280" s="255"/>
      <c r="B280" s="336">
        <v>2</v>
      </c>
      <c r="C280" s="336" t="s">
        <v>144</v>
      </c>
      <c r="D280" s="39">
        <f t="shared" si="23"/>
        <v>6</v>
      </c>
      <c r="E280" s="39" t="s">
        <v>222</v>
      </c>
      <c r="F280" s="39">
        <v>1</v>
      </c>
      <c r="G280" s="39">
        <v>1</v>
      </c>
      <c r="H280" s="116"/>
      <c r="I280" s="39">
        <v>1</v>
      </c>
      <c r="J280" s="131">
        <v>0.14000000000000001</v>
      </c>
      <c r="K280" s="116"/>
      <c r="L280" s="121"/>
    </row>
    <row r="281" spans="1:12" x14ac:dyDescent="0.25">
      <c r="A281" s="255"/>
      <c r="B281" s="336"/>
      <c r="C281" s="336"/>
      <c r="D281" s="39">
        <f t="shared" si="23"/>
        <v>7</v>
      </c>
      <c r="E281" s="39" t="s">
        <v>318</v>
      </c>
      <c r="F281" s="39">
        <v>1</v>
      </c>
      <c r="G281" s="39">
        <v>1</v>
      </c>
      <c r="H281" s="116"/>
      <c r="I281" s="39">
        <v>1</v>
      </c>
      <c r="J281" s="131">
        <v>0.14000000000000001</v>
      </c>
      <c r="K281" s="116"/>
      <c r="L281" s="121"/>
    </row>
    <row r="282" spans="1:12" x14ac:dyDescent="0.25">
      <c r="A282" s="255"/>
      <c r="B282" s="336"/>
      <c r="C282" s="336"/>
      <c r="D282" s="39">
        <f t="shared" si="23"/>
        <v>8</v>
      </c>
      <c r="E282" s="39" t="s">
        <v>223</v>
      </c>
      <c r="F282" s="39">
        <v>1</v>
      </c>
      <c r="G282" s="39">
        <v>1</v>
      </c>
      <c r="H282" s="116"/>
      <c r="I282" s="39">
        <v>1</v>
      </c>
      <c r="J282" s="131">
        <v>0.14000000000000001</v>
      </c>
      <c r="K282" s="116"/>
      <c r="L282" s="121"/>
    </row>
    <row r="283" spans="1:12" x14ac:dyDescent="0.25">
      <c r="A283" s="255"/>
      <c r="B283" s="336"/>
      <c r="C283" s="336"/>
      <c r="D283" s="39">
        <f t="shared" si="23"/>
        <v>9</v>
      </c>
      <c r="E283" s="39" t="s">
        <v>319</v>
      </c>
      <c r="F283" s="39">
        <v>1</v>
      </c>
      <c r="G283" s="39">
        <v>1</v>
      </c>
      <c r="H283" s="116"/>
      <c r="I283" s="39">
        <v>1</v>
      </c>
      <c r="J283" s="131">
        <v>0.14000000000000001</v>
      </c>
      <c r="K283" s="116"/>
      <c r="L283" s="121"/>
    </row>
    <row r="284" spans="1:12" x14ac:dyDescent="0.25">
      <c r="A284" s="255"/>
      <c r="B284" s="336"/>
      <c r="C284" s="336"/>
      <c r="D284" s="39">
        <f t="shared" si="23"/>
        <v>10</v>
      </c>
      <c r="E284" s="39" t="s">
        <v>320</v>
      </c>
      <c r="F284" s="39">
        <v>1</v>
      </c>
      <c r="G284" s="39">
        <v>1</v>
      </c>
      <c r="H284" s="116"/>
      <c r="I284" s="39">
        <v>1</v>
      </c>
      <c r="J284" s="131">
        <v>0.14000000000000001</v>
      </c>
      <c r="K284" s="116"/>
      <c r="L284" s="121"/>
    </row>
    <row r="285" spans="1:12" x14ac:dyDescent="0.25">
      <c r="A285" s="255"/>
      <c r="B285" s="336">
        <v>3</v>
      </c>
      <c r="C285" s="336" t="s">
        <v>176</v>
      </c>
      <c r="D285" s="39">
        <f t="shared" si="23"/>
        <v>11</v>
      </c>
      <c r="E285" s="39" t="s">
        <v>224</v>
      </c>
      <c r="F285" s="39">
        <v>1</v>
      </c>
      <c r="G285" s="39">
        <v>1</v>
      </c>
      <c r="H285" s="116"/>
      <c r="I285" s="39">
        <v>1</v>
      </c>
      <c r="J285" s="131">
        <v>0.14000000000000001</v>
      </c>
      <c r="K285" s="116"/>
      <c r="L285" s="121"/>
    </row>
    <row r="286" spans="1:12" x14ac:dyDescent="0.25">
      <c r="A286" s="255"/>
      <c r="B286" s="336"/>
      <c r="C286" s="336"/>
      <c r="D286" s="39">
        <f t="shared" si="23"/>
        <v>12</v>
      </c>
      <c r="E286" s="39" t="s">
        <v>225</v>
      </c>
      <c r="F286" s="39">
        <v>1</v>
      </c>
      <c r="G286" s="39">
        <v>1</v>
      </c>
      <c r="H286" s="116"/>
      <c r="I286" s="39">
        <v>1</v>
      </c>
      <c r="J286" s="131">
        <v>0.14000000000000001</v>
      </c>
      <c r="K286" s="116"/>
      <c r="L286" s="121"/>
    </row>
    <row r="287" spans="1:12" x14ac:dyDescent="0.25">
      <c r="A287" s="255"/>
      <c r="B287" s="336"/>
      <c r="C287" s="336"/>
      <c r="D287" s="39">
        <f t="shared" si="23"/>
        <v>13</v>
      </c>
      <c r="E287" s="39" t="s">
        <v>226</v>
      </c>
      <c r="F287" s="39">
        <v>1</v>
      </c>
      <c r="G287" s="39">
        <v>1</v>
      </c>
      <c r="H287" s="116"/>
      <c r="I287" s="39">
        <v>1</v>
      </c>
      <c r="J287" s="131">
        <v>0.14000000000000001</v>
      </c>
      <c r="K287" s="116"/>
      <c r="L287" s="121"/>
    </row>
    <row r="288" spans="1:12" x14ac:dyDescent="0.25">
      <c r="A288" s="255"/>
      <c r="B288" s="336"/>
      <c r="C288" s="336"/>
      <c r="D288" s="39">
        <f t="shared" si="23"/>
        <v>14</v>
      </c>
      <c r="E288" s="39" t="s">
        <v>227</v>
      </c>
      <c r="F288" s="39">
        <v>1</v>
      </c>
      <c r="G288" s="39">
        <v>1</v>
      </c>
      <c r="H288" s="116"/>
      <c r="I288" s="39">
        <v>1</v>
      </c>
      <c r="J288" s="131">
        <v>0.14000000000000001</v>
      </c>
      <c r="K288" s="116"/>
      <c r="L288" s="121"/>
    </row>
    <row r="289" spans="1:12" x14ac:dyDescent="0.25">
      <c r="A289" s="255"/>
      <c r="B289" s="336"/>
      <c r="C289" s="336"/>
      <c r="D289" s="39">
        <f t="shared" si="23"/>
        <v>15</v>
      </c>
      <c r="E289" s="39" t="s">
        <v>228</v>
      </c>
      <c r="F289" s="39">
        <v>1</v>
      </c>
      <c r="G289" s="39">
        <v>1</v>
      </c>
      <c r="H289" s="116"/>
      <c r="I289" s="39">
        <v>1</v>
      </c>
      <c r="J289" s="131">
        <v>0.14000000000000001</v>
      </c>
      <c r="K289" s="116"/>
      <c r="L289" s="121"/>
    </row>
    <row r="290" spans="1:12" x14ac:dyDescent="0.25">
      <c r="A290" s="255"/>
      <c r="B290" s="336"/>
      <c r="C290" s="336"/>
      <c r="D290" s="39">
        <f t="shared" si="23"/>
        <v>16</v>
      </c>
      <c r="E290" s="39" t="s">
        <v>229</v>
      </c>
      <c r="F290" s="39">
        <v>1</v>
      </c>
      <c r="G290" s="39">
        <v>1</v>
      </c>
      <c r="H290" s="116"/>
      <c r="I290" s="39">
        <v>1</v>
      </c>
      <c r="J290" s="131">
        <v>0.14000000000000001</v>
      </c>
      <c r="K290" s="116"/>
      <c r="L290" s="121"/>
    </row>
    <row r="291" spans="1:12" x14ac:dyDescent="0.25">
      <c r="A291" s="255"/>
      <c r="B291" s="336"/>
      <c r="C291" s="336"/>
      <c r="D291" s="39">
        <f t="shared" si="23"/>
        <v>17</v>
      </c>
      <c r="E291" s="39" t="s">
        <v>230</v>
      </c>
      <c r="F291" s="39">
        <v>1</v>
      </c>
      <c r="G291" s="39">
        <v>1</v>
      </c>
      <c r="H291" s="116"/>
      <c r="I291" s="39">
        <v>1</v>
      </c>
      <c r="J291" s="131">
        <v>0.14000000000000001</v>
      </c>
      <c r="K291" s="116"/>
      <c r="L291" s="121"/>
    </row>
    <row r="292" spans="1:12" x14ac:dyDescent="0.25">
      <c r="A292" s="255"/>
      <c r="B292" s="338" t="s">
        <v>217</v>
      </c>
      <c r="C292" s="338" t="s">
        <v>177</v>
      </c>
      <c r="D292" s="39">
        <f t="shared" si="23"/>
        <v>18</v>
      </c>
      <c r="E292" s="39" t="s">
        <v>231</v>
      </c>
      <c r="F292" s="39">
        <v>1</v>
      </c>
      <c r="G292" s="39">
        <v>1</v>
      </c>
      <c r="H292" s="116"/>
      <c r="I292" s="39">
        <v>1</v>
      </c>
      <c r="J292" s="131">
        <v>0.14000000000000001</v>
      </c>
      <c r="K292" s="116"/>
      <c r="L292" s="121"/>
    </row>
    <row r="293" spans="1:12" x14ac:dyDescent="0.25">
      <c r="A293" s="255"/>
      <c r="B293" s="338"/>
      <c r="C293" s="338"/>
      <c r="D293" s="39">
        <f t="shared" si="23"/>
        <v>19</v>
      </c>
      <c r="E293" s="39" t="s">
        <v>232</v>
      </c>
      <c r="F293" s="39">
        <v>1</v>
      </c>
      <c r="G293" s="39">
        <v>1</v>
      </c>
      <c r="H293" s="116"/>
      <c r="I293" s="39">
        <v>1</v>
      </c>
      <c r="J293" s="131">
        <v>0.14000000000000001</v>
      </c>
      <c r="K293" s="116"/>
      <c r="L293" s="121"/>
    </row>
    <row r="294" spans="1:12" x14ac:dyDescent="0.25">
      <c r="A294" s="255"/>
      <c r="B294" s="338"/>
      <c r="C294" s="338"/>
      <c r="D294" s="39">
        <f t="shared" si="23"/>
        <v>20</v>
      </c>
      <c r="E294" s="39" t="s">
        <v>233</v>
      </c>
      <c r="F294" s="39">
        <v>1</v>
      </c>
      <c r="G294" s="39">
        <v>1</v>
      </c>
      <c r="H294" s="116"/>
      <c r="I294" s="39">
        <v>1</v>
      </c>
      <c r="J294" s="131">
        <v>0.14000000000000001</v>
      </c>
      <c r="K294" s="116"/>
      <c r="L294" s="121"/>
    </row>
    <row r="295" spans="1:12" x14ac:dyDescent="0.25">
      <c r="A295" s="255"/>
      <c r="B295" s="338"/>
      <c r="C295" s="338"/>
      <c r="D295" s="39">
        <f t="shared" si="23"/>
        <v>21</v>
      </c>
      <c r="E295" s="39" t="s">
        <v>321</v>
      </c>
      <c r="F295" s="39">
        <v>1</v>
      </c>
      <c r="G295" s="39">
        <v>1</v>
      </c>
      <c r="H295" s="116"/>
      <c r="I295" s="39">
        <v>1</v>
      </c>
      <c r="J295" s="131">
        <v>0.14000000000000001</v>
      </c>
      <c r="K295" s="116"/>
      <c r="L295" s="121"/>
    </row>
    <row r="296" spans="1:12" x14ac:dyDescent="0.25">
      <c r="A296" s="124" t="s">
        <v>118</v>
      </c>
      <c r="B296" s="58">
        <v>4</v>
      </c>
      <c r="C296" s="58" t="s">
        <v>119</v>
      </c>
      <c r="D296" s="112">
        <v>21</v>
      </c>
      <c r="E296" s="58" t="s">
        <v>151</v>
      </c>
      <c r="F296" s="132">
        <f>SUM(F275:F295)</f>
        <v>21</v>
      </c>
      <c r="G296" s="132">
        <f>SUM(G275:G295)</f>
        <v>21</v>
      </c>
      <c r="H296" s="132">
        <f t="shared" ref="H296:L296" si="24">SUM(H275:H295)</f>
        <v>0</v>
      </c>
      <c r="I296" s="132">
        <f t="shared" si="24"/>
        <v>21</v>
      </c>
      <c r="J296" s="126">
        <f t="shared" si="24"/>
        <v>2.9400000000000017</v>
      </c>
      <c r="K296" s="132">
        <f t="shared" si="24"/>
        <v>0</v>
      </c>
      <c r="L296" s="132">
        <f t="shared" si="24"/>
        <v>0</v>
      </c>
    </row>
    <row r="297" spans="1:12" x14ac:dyDescent="0.25">
      <c r="A297" s="255" t="s">
        <v>63</v>
      </c>
      <c r="B297" s="329">
        <v>1</v>
      </c>
      <c r="C297" s="340" t="s">
        <v>547</v>
      </c>
      <c r="D297" s="116">
        <v>1</v>
      </c>
      <c r="E297" s="160" t="s">
        <v>535</v>
      </c>
      <c r="F297" s="39">
        <v>1</v>
      </c>
      <c r="G297" s="39">
        <v>1</v>
      </c>
      <c r="H297" s="116"/>
      <c r="I297" s="39">
        <v>1</v>
      </c>
      <c r="J297" s="145">
        <v>0.04</v>
      </c>
      <c r="K297" s="116"/>
      <c r="L297" s="121"/>
    </row>
    <row r="298" spans="1:12" x14ac:dyDescent="0.25">
      <c r="A298" s="255"/>
      <c r="B298" s="330"/>
      <c r="C298" s="341"/>
      <c r="D298" s="116">
        <f>D297+1</f>
        <v>2</v>
      </c>
      <c r="E298" s="160" t="s">
        <v>536</v>
      </c>
      <c r="F298" s="39">
        <v>1</v>
      </c>
      <c r="G298" s="39">
        <v>1</v>
      </c>
      <c r="H298" s="116"/>
      <c r="I298" s="39">
        <v>1</v>
      </c>
      <c r="J298" s="145">
        <v>0.02</v>
      </c>
      <c r="K298" s="116"/>
      <c r="L298" s="121"/>
    </row>
    <row r="299" spans="1:12" x14ac:dyDescent="0.25">
      <c r="A299" s="255"/>
      <c r="B299" s="339"/>
      <c r="C299" s="342"/>
      <c r="D299" s="116">
        <f t="shared" ref="D299:D308" si="25">D298+1</f>
        <v>3</v>
      </c>
      <c r="E299" s="161" t="s">
        <v>537</v>
      </c>
      <c r="F299" s="39">
        <v>1</v>
      </c>
      <c r="G299" s="39">
        <v>1</v>
      </c>
      <c r="H299" s="116"/>
      <c r="I299" s="39">
        <v>1</v>
      </c>
      <c r="J299" s="145">
        <v>0.03</v>
      </c>
      <c r="K299" s="116"/>
      <c r="L299" s="121"/>
    </row>
    <row r="300" spans="1:12" x14ac:dyDescent="0.25">
      <c r="A300" s="255"/>
      <c r="B300" s="329">
        <v>2</v>
      </c>
      <c r="C300" s="340" t="s">
        <v>548</v>
      </c>
      <c r="D300" s="116">
        <f t="shared" si="25"/>
        <v>4</v>
      </c>
      <c r="E300" s="160" t="s">
        <v>538</v>
      </c>
      <c r="F300" s="39">
        <v>1</v>
      </c>
      <c r="G300" s="39">
        <v>1</v>
      </c>
      <c r="H300" s="116"/>
      <c r="I300" s="39">
        <v>1</v>
      </c>
      <c r="J300" s="145">
        <v>0.12</v>
      </c>
      <c r="K300" s="116"/>
      <c r="L300" s="121"/>
    </row>
    <row r="301" spans="1:12" x14ac:dyDescent="0.25">
      <c r="A301" s="255"/>
      <c r="B301" s="339"/>
      <c r="C301" s="342"/>
      <c r="D301" s="116">
        <f t="shared" si="25"/>
        <v>5</v>
      </c>
      <c r="E301" s="160" t="s">
        <v>539</v>
      </c>
      <c r="F301" s="39">
        <v>1</v>
      </c>
      <c r="G301" s="39">
        <v>1</v>
      </c>
      <c r="H301" s="116"/>
      <c r="I301" s="39">
        <v>1</v>
      </c>
      <c r="J301" s="145">
        <v>0.2</v>
      </c>
      <c r="K301" s="116"/>
      <c r="L301" s="121"/>
    </row>
    <row r="302" spans="1:12" x14ac:dyDescent="0.25">
      <c r="A302" s="255"/>
      <c r="B302" s="329">
        <v>3</v>
      </c>
      <c r="C302" s="340" t="s">
        <v>549</v>
      </c>
      <c r="D302" s="116">
        <f t="shared" si="25"/>
        <v>6</v>
      </c>
      <c r="E302" s="162" t="s">
        <v>540</v>
      </c>
      <c r="F302" s="39">
        <v>1</v>
      </c>
      <c r="G302" s="39">
        <v>1</v>
      </c>
      <c r="H302" s="116"/>
      <c r="I302" s="39">
        <v>1</v>
      </c>
      <c r="J302" s="145">
        <v>0.22</v>
      </c>
      <c r="K302" s="116"/>
      <c r="L302" s="121"/>
    </row>
    <row r="303" spans="1:12" x14ac:dyDescent="0.25">
      <c r="A303" s="255"/>
      <c r="B303" s="339"/>
      <c r="C303" s="342"/>
      <c r="D303" s="116">
        <f t="shared" si="25"/>
        <v>7</v>
      </c>
      <c r="E303" s="160" t="s">
        <v>541</v>
      </c>
      <c r="F303" s="39">
        <v>1</v>
      </c>
      <c r="G303" s="39">
        <v>1</v>
      </c>
      <c r="H303" s="116"/>
      <c r="I303" s="39">
        <v>1</v>
      </c>
      <c r="J303" s="145">
        <v>0.24</v>
      </c>
      <c r="K303" s="116"/>
      <c r="L303" s="121"/>
    </row>
    <row r="304" spans="1:12" x14ac:dyDescent="0.25">
      <c r="A304" s="255"/>
      <c r="B304" s="329">
        <v>4</v>
      </c>
      <c r="C304" s="340" t="s">
        <v>550</v>
      </c>
      <c r="D304" s="116">
        <f t="shared" si="25"/>
        <v>8</v>
      </c>
      <c r="E304" s="160" t="s">
        <v>542</v>
      </c>
      <c r="F304" s="39">
        <v>1</v>
      </c>
      <c r="G304" s="39">
        <v>1</v>
      </c>
      <c r="H304" s="116"/>
      <c r="I304" s="39">
        <v>1</v>
      </c>
      <c r="J304" s="145">
        <v>0.26</v>
      </c>
      <c r="K304" s="116"/>
      <c r="L304" s="121"/>
    </row>
    <row r="305" spans="1:12" x14ac:dyDescent="0.25">
      <c r="A305" s="255"/>
      <c r="B305" s="339"/>
      <c r="C305" s="342"/>
      <c r="D305" s="116">
        <f t="shared" si="25"/>
        <v>9</v>
      </c>
      <c r="E305" s="160" t="s">
        <v>543</v>
      </c>
      <c r="F305" s="39">
        <v>1</v>
      </c>
      <c r="G305" s="39">
        <v>1</v>
      </c>
      <c r="H305" s="116"/>
      <c r="I305" s="39">
        <v>1</v>
      </c>
      <c r="J305" s="145">
        <v>0.12</v>
      </c>
      <c r="K305" s="116"/>
      <c r="L305" s="121"/>
    </row>
    <row r="306" spans="1:12" x14ac:dyDescent="0.25">
      <c r="A306" s="255"/>
      <c r="B306" s="329">
        <v>5</v>
      </c>
      <c r="C306" s="340" t="s">
        <v>551</v>
      </c>
      <c r="D306" s="116">
        <f t="shared" si="25"/>
        <v>10</v>
      </c>
      <c r="E306" s="160" t="s">
        <v>544</v>
      </c>
      <c r="F306" s="39">
        <v>1</v>
      </c>
      <c r="G306" s="39">
        <v>1</v>
      </c>
      <c r="H306" s="116"/>
      <c r="I306" s="39">
        <v>1</v>
      </c>
      <c r="J306" s="145">
        <v>0.04</v>
      </c>
      <c r="K306" s="116"/>
      <c r="L306" s="121"/>
    </row>
    <row r="307" spans="1:12" x14ac:dyDescent="0.25">
      <c r="A307" s="255"/>
      <c r="B307" s="339"/>
      <c r="C307" s="342"/>
      <c r="D307" s="116">
        <f t="shared" si="25"/>
        <v>11</v>
      </c>
      <c r="E307" s="160" t="s">
        <v>545</v>
      </c>
      <c r="F307" s="39">
        <v>1</v>
      </c>
      <c r="G307" s="39">
        <v>1</v>
      </c>
      <c r="H307" s="116"/>
      <c r="I307" s="39">
        <v>1</v>
      </c>
      <c r="J307" s="145">
        <v>0.3</v>
      </c>
      <c r="K307" s="116"/>
      <c r="L307" s="121"/>
    </row>
    <row r="308" spans="1:12" x14ac:dyDescent="0.25">
      <c r="A308" s="255"/>
      <c r="B308" s="38">
        <v>6</v>
      </c>
      <c r="C308" s="164" t="s">
        <v>552</v>
      </c>
      <c r="D308" s="116">
        <f t="shared" si="25"/>
        <v>12</v>
      </c>
      <c r="E308" s="163" t="s">
        <v>546</v>
      </c>
      <c r="F308" s="39">
        <v>1</v>
      </c>
      <c r="G308" s="39">
        <v>1</v>
      </c>
      <c r="H308" s="116"/>
      <c r="I308" s="39">
        <v>1</v>
      </c>
      <c r="J308" s="145">
        <v>0.09</v>
      </c>
      <c r="K308" s="116"/>
      <c r="L308" s="121"/>
    </row>
    <row r="309" spans="1:12" x14ac:dyDescent="0.25">
      <c r="A309" s="124" t="s">
        <v>118</v>
      </c>
      <c r="B309" s="58">
        <v>6</v>
      </c>
      <c r="C309" s="58" t="s">
        <v>151</v>
      </c>
      <c r="D309" s="112">
        <v>12</v>
      </c>
      <c r="E309" s="58" t="s">
        <v>119</v>
      </c>
      <c r="F309" s="132">
        <f t="shared" ref="F309:L309" si="26">SUM(F297:F308)</f>
        <v>12</v>
      </c>
      <c r="G309" s="132">
        <f t="shared" si="26"/>
        <v>12</v>
      </c>
      <c r="H309" s="132">
        <f t="shared" si="26"/>
        <v>0</v>
      </c>
      <c r="I309" s="132">
        <f t="shared" si="26"/>
        <v>12</v>
      </c>
      <c r="J309" s="126">
        <f t="shared" si="26"/>
        <v>1.6800000000000002</v>
      </c>
      <c r="K309" s="132">
        <f t="shared" si="26"/>
        <v>0</v>
      </c>
      <c r="L309" s="132">
        <f t="shared" si="26"/>
        <v>0</v>
      </c>
    </row>
    <row r="310" spans="1:12" ht="40.5" x14ac:dyDescent="0.25">
      <c r="A310" s="255" t="s">
        <v>152</v>
      </c>
      <c r="B310" s="343">
        <v>1</v>
      </c>
      <c r="C310" s="343" t="s">
        <v>360</v>
      </c>
      <c r="D310" s="116">
        <v>1</v>
      </c>
      <c r="E310" s="39" t="s">
        <v>367</v>
      </c>
      <c r="F310" s="116">
        <v>1</v>
      </c>
      <c r="G310" s="116">
        <v>1</v>
      </c>
      <c r="H310" s="116"/>
      <c r="I310" s="116">
        <v>1</v>
      </c>
      <c r="J310" s="117">
        <v>0.16</v>
      </c>
      <c r="K310" s="116"/>
      <c r="L310" s="121"/>
    </row>
    <row r="311" spans="1:12" ht="40.5" x14ac:dyDescent="0.25">
      <c r="A311" s="255"/>
      <c r="B311" s="345"/>
      <c r="C311" s="345"/>
      <c r="D311" s="116">
        <f>+D310+1</f>
        <v>2</v>
      </c>
      <c r="E311" s="39" t="s">
        <v>349</v>
      </c>
      <c r="F311" s="116">
        <v>1</v>
      </c>
      <c r="G311" s="116">
        <v>1</v>
      </c>
      <c r="H311" s="116"/>
      <c r="I311" s="116">
        <v>1</v>
      </c>
      <c r="J311" s="117">
        <v>0.12</v>
      </c>
      <c r="K311" s="116"/>
      <c r="L311" s="121"/>
    </row>
    <row r="312" spans="1:12" x14ac:dyDescent="0.25">
      <c r="A312" s="255"/>
      <c r="B312" s="343">
        <f>1+B310</f>
        <v>2</v>
      </c>
      <c r="C312" s="343" t="s">
        <v>365</v>
      </c>
      <c r="D312" s="116">
        <f t="shared" ref="D312:D330" si="27">+D311+1</f>
        <v>3</v>
      </c>
      <c r="E312" s="39" t="s">
        <v>368</v>
      </c>
      <c r="F312" s="116">
        <v>1</v>
      </c>
      <c r="G312" s="116">
        <v>1</v>
      </c>
      <c r="H312" s="116"/>
      <c r="I312" s="116">
        <v>1</v>
      </c>
      <c r="J312" s="117">
        <v>0.08</v>
      </c>
      <c r="K312" s="116"/>
      <c r="L312" s="121"/>
    </row>
    <row r="313" spans="1:12" ht="40.5" x14ac:dyDescent="0.25">
      <c r="A313" s="255"/>
      <c r="B313" s="345"/>
      <c r="C313" s="345"/>
      <c r="D313" s="116">
        <f t="shared" si="27"/>
        <v>4</v>
      </c>
      <c r="E313" s="39" t="s">
        <v>350</v>
      </c>
      <c r="F313" s="116">
        <v>1</v>
      </c>
      <c r="G313" s="116">
        <v>1</v>
      </c>
      <c r="H313" s="116"/>
      <c r="I313" s="116">
        <v>1</v>
      </c>
      <c r="J313" s="117">
        <v>0.16</v>
      </c>
      <c r="K313" s="116"/>
      <c r="L313" s="121"/>
    </row>
    <row r="314" spans="1:12" x14ac:dyDescent="0.25">
      <c r="A314" s="255"/>
      <c r="B314" s="343">
        <v>3</v>
      </c>
      <c r="C314" s="343" t="s">
        <v>361</v>
      </c>
      <c r="D314" s="116">
        <f t="shared" si="27"/>
        <v>5</v>
      </c>
      <c r="E314" s="39" t="s">
        <v>351</v>
      </c>
      <c r="F314" s="116">
        <v>1</v>
      </c>
      <c r="G314" s="116">
        <v>1</v>
      </c>
      <c r="H314" s="116"/>
      <c r="I314" s="116">
        <v>1</v>
      </c>
      <c r="J314" s="117">
        <v>0.2</v>
      </c>
      <c r="K314" s="116"/>
      <c r="L314" s="121"/>
    </row>
    <row r="315" spans="1:12" x14ac:dyDescent="0.25">
      <c r="A315" s="255"/>
      <c r="B315" s="345"/>
      <c r="C315" s="345"/>
      <c r="D315" s="116">
        <f t="shared" si="27"/>
        <v>6</v>
      </c>
      <c r="E315" s="39" t="s">
        <v>352</v>
      </c>
      <c r="F315" s="116">
        <v>1</v>
      </c>
      <c r="G315" s="116">
        <v>1</v>
      </c>
      <c r="H315" s="116"/>
      <c r="I315" s="116">
        <v>1</v>
      </c>
      <c r="J315" s="117">
        <v>0.16</v>
      </c>
      <c r="K315" s="116"/>
      <c r="L315" s="121"/>
    </row>
    <row r="316" spans="1:12" ht="40.5" x14ac:dyDescent="0.25">
      <c r="A316" s="255"/>
      <c r="B316" s="343">
        <v>4</v>
      </c>
      <c r="C316" s="343" t="s">
        <v>150</v>
      </c>
      <c r="D316" s="116">
        <f t="shared" si="27"/>
        <v>7</v>
      </c>
      <c r="E316" s="39" t="s">
        <v>369</v>
      </c>
      <c r="F316" s="116">
        <v>1</v>
      </c>
      <c r="G316" s="116">
        <v>1</v>
      </c>
      <c r="H316" s="116"/>
      <c r="I316" s="116">
        <v>1</v>
      </c>
      <c r="J316" s="117">
        <v>0.16</v>
      </c>
      <c r="K316" s="116"/>
      <c r="L316" s="121"/>
    </row>
    <row r="317" spans="1:12" x14ac:dyDescent="0.25">
      <c r="A317" s="255"/>
      <c r="B317" s="344"/>
      <c r="C317" s="344"/>
      <c r="D317" s="116">
        <f t="shared" si="27"/>
        <v>8</v>
      </c>
      <c r="E317" s="39" t="s">
        <v>370</v>
      </c>
      <c r="F317" s="116">
        <v>1</v>
      </c>
      <c r="G317" s="116">
        <v>1</v>
      </c>
      <c r="H317" s="116"/>
      <c r="I317" s="116">
        <v>1</v>
      </c>
      <c r="J317" s="117">
        <v>0.24</v>
      </c>
      <c r="K317" s="116"/>
      <c r="L317" s="121"/>
    </row>
    <row r="318" spans="1:12" x14ac:dyDescent="0.25">
      <c r="A318" s="255"/>
      <c r="B318" s="345"/>
      <c r="C318" s="345"/>
      <c r="D318" s="116">
        <f t="shared" si="27"/>
        <v>9</v>
      </c>
      <c r="E318" s="39" t="s">
        <v>371</v>
      </c>
      <c r="F318" s="116">
        <v>1</v>
      </c>
      <c r="G318" s="116">
        <v>1</v>
      </c>
      <c r="H318" s="116"/>
      <c r="I318" s="116">
        <v>1</v>
      </c>
      <c r="J318" s="117">
        <v>0.24</v>
      </c>
      <c r="K318" s="116"/>
      <c r="L318" s="121"/>
    </row>
    <row r="319" spans="1:12" x14ac:dyDescent="0.25">
      <c r="A319" s="255"/>
      <c r="B319" s="147">
        <v>5</v>
      </c>
      <c r="C319" s="147" t="s">
        <v>366</v>
      </c>
      <c r="D319" s="116">
        <f t="shared" si="27"/>
        <v>10</v>
      </c>
      <c r="E319" s="39" t="s">
        <v>372</v>
      </c>
      <c r="F319" s="116">
        <v>1</v>
      </c>
      <c r="G319" s="116">
        <v>1</v>
      </c>
      <c r="H319" s="116"/>
      <c r="I319" s="116">
        <v>1</v>
      </c>
      <c r="J319" s="117">
        <v>0.12</v>
      </c>
      <c r="K319" s="116"/>
      <c r="L319" s="121"/>
    </row>
    <row r="320" spans="1:12" x14ac:dyDescent="0.25">
      <c r="A320" s="255"/>
      <c r="B320" s="343">
        <v>6</v>
      </c>
      <c r="C320" s="343" t="s">
        <v>362</v>
      </c>
      <c r="D320" s="116">
        <f t="shared" si="27"/>
        <v>11</v>
      </c>
      <c r="E320" s="39" t="s">
        <v>373</v>
      </c>
      <c r="F320" s="116">
        <v>1</v>
      </c>
      <c r="G320" s="116">
        <v>1</v>
      </c>
      <c r="H320" s="116"/>
      <c r="I320" s="116">
        <v>1</v>
      </c>
      <c r="J320" s="117">
        <v>0.12</v>
      </c>
      <c r="K320" s="116"/>
      <c r="L320" s="121"/>
    </row>
    <row r="321" spans="1:12" x14ac:dyDescent="0.25">
      <c r="A321" s="255"/>
      <c r="B321" s="345"/>
      <c r="C321" s="345"/>
      <c r="D321" s="116">
        <f t="shared" si="27"/>
        <v>12</v>
      </c>
      <c r="E321" s="39" t="s">
        <v>374</v>
      </c>
      <c r="F321" s="116">
        <v>1</v>
      </c>
      <c r="G321" s="116">
        <v>1</v>
      </c>
      <c r="H321" s="116"/>
      <c r="I321" s="116">
        <v>1</v>
      </c>
      <c r="J321" s="117">
        <v>0.12</v>
      </c>
      <c r="K321" s="116"/>
      <c r="L321" s="121"/>
    </row>
    <row r="322" spans="1:12" x14ac:dyDescent="0.25">
      <c r="A322" s="255"/>
      <c r="B322" s="343">
        <v>7</v>
      </c>
      <c r="C322" s="343" t="s">
        <v>149</v>
      </c>
      <c r="D322" s="116">
        <f t="shared" si="27"/>
        <v>13</v>
      </c>
      <c r="E322" s="39" t="s">
        <v>353</v>
      </c>
      <c r="F322" s="116">
        <v>1</v>
      </c>
      <c r="G322" s="116">
        <v>1</v>
      </c>
      <c r="H322" s="116"/>
      <c r="I322" s="116">
        <v>1</v>
      </c>
      <c r="J322" s="117">
        <v>0.16</v>
      </c>
      <c r="K322" s="116"/>
      <c r="L322" s="121"/>
    </row>
    <row r="323" spans="1:12" x14ac:dyDescent="0.25">
      <c r="A323" s="255"/>
      <c r="B323" s="345"/>
      <c r="C323" s="345"/>
      <c r="D323" s="116">
        <f t="shared" si="27"/>
        <v>14</v>
      </c>
      <c r="E323" s="39" t="s">
        <v>375</v>
      </c>
      <c r="F323" s="116">
        <v>1</v>
      </c>
      <c r="G323" s="116">
        <v>1</v>
      </c>
      <c r="H323" s="116"/>
      <c r="I323" s="116">
        <v>1</v>
      </c>
      <c r="J323" s="117">
        <v>0.16</v>
      </c>
      <c r="K323" s="116"/>
      <c r="L323" s="121"/>
    </row>
    <row r="324" spans="1:12" x14ac:dyDescent="0.25">
      <c r="A324" s="255"/>
      <c r="B324" s="343">
        <v>8</v>
      </c>
      <c r="C324" s="343" t="s">
        <v>363</v>
      </c>
      <c r="D324" s="116">
        <f t="shared" si="27"/>
        <v>15</v>
      </c>
      <c r="E324" s="39" t="s">
        <v>354</v>
      </c>
      <c r="F324" s="116">
        <v>1</v>
      </c>
      <c r="G324" s="116">
        <v>1</v>
      </c>
      <c r="H324" s="116"/>
      <c r="I324" s="116">
        <v>1</v>
      </c>
      <c r="J324" s="117">
        <v>0.03</v>
      </c>
      <c r="K324" s="116"/>
      <c r="L324" s="121"/>
    </row>
    <row r="325" spans="1:12" x14ac:dyDescent="0.25">
      <c r="A325" s="255"/>
      <c r="B325" s="345"/>
      <c r="C325" s="345"/>
      <c r="D325" s="116">
        <f t="shared" si="27"/>
        <v>16</v>
      </c>
      <c r="E325" s="39" t="s">
        <v>376</v>
      </c>
      <c r="F325" s="116">
        <v>1</v>
      </c>
      <c r="G325" s="116">
        <v>1</v>
      </c>
      <c r="H325" s="116"/>
      <c r="I325" s="116">
        <v>1</v>
      </c>
      <c r="J325" s="117">
        <v>0.03</v>
      </c>
      <c r="K325" s="116"/>
      <c r="L325" s="121"/>
    </row>
    <row r="326" spans="1:12" x14ac:dyDescent="0.25">
      <c r="A326" s="255"/>
      <c r="B326" s="343">
        <v>9</v>
      </c>
      <c r="C326" s="343" t="s">
        <v>178</v>
      </c>
      <c r="D326" s="116">
        <f t="shared" si="27"/>
        <v>17</v>
      </c>
      <c r="E326" s="39" t="s">
        <v>355</v>
      </c>
      <c r="F326" s="116">
        <v>1</v>
      </c>
      <c r="G326" s="116">
        <v>1</v>
      </c>
      <c r="H326" s="116"/>
      <c r="I326" s="116">
        <v>1</v>
      </c>
      <c r="J326" s="117">
        <v>0.24</v>
      </c>
      <c r="K326" s="116"/>
      <c r="L326" s="121"/>
    </row>
    <row r="327" spans="1:12" x14ac:dyDescent="0.25">
      <c r="A327" s="255"/>
      <c r="B327" s="344"/>
      <c r="C327" s="344"/>
      <c r="D327" s="116">
        <f t="shared" si="27"/>
        <v>18</v>
      </c>
      <c r="E327" s="39" t="s">
        <v>356</v>
      </c>
      <c r="F327" s="116">
        <v>1</v>
      </c>
      <c r="G327" s="116">
        <v>1</v>
      </c>
      <c r="H327" s="116"/>
      <c r="I327" s="116">
        <v>1</v>
      </c>
      <c r="J327" s="117">
        <v>0.08</v>
      </c>
      <c r="K327" s="116"/>
      <c r="L327" s="121"/>
    </row>
    <row r="328" spans="1:12" x14ac:dyDescent="0.25">
      <c r="A328" s="255"/>
      <c r="B328" s="344"/>
      <c r="C328" s="344"/>
      <c r="D328" s="116">
        <f t="shared" si="27"/>
        <v>19</v>
      </c>
      <c r="E328" s="39" t="s">
        <v>357</v>
      </c>
      <c r="F328" s="116">
        <v>1</v>
      </c>
      <c r="G328" s="116">
        <v>1</v>
      </c>
      <c r="H328" s="116"/>
      <c r="I328" s="116">
        <v>1</v>
      </c>
      <c r="J328" s="117">
        <v>0.08</v>
      </c>
      <c r="K328" s="116"/>
      <c r="L328" s="121"/>
    </row>
    <row r="329" spans="1:12" x14ac:dyDescent="0.25">
      <c r="A329" s="255"/>
      <c r="B329" s="345"/>
      <c r="C329" s="345"/>
      <c r="D329" s="116">
        <f t="shared" si="27"/>
        <v>20</v>
      </c>
      <c r="E329" s="39" t="s">
        <v>358</v>
      </c>
      <c r="F329" s="116">
        <v>1</v>
      </c>
      <c r="G329" s="116">
        <v>1</v>
      </c>
      <c r="H329" s="116"/>
      <c r="I329" s="116">
        <v>1</v>
      </c>
      <c r="J329" s="117">
        <v>0.08</v>
      </c>
      <c r="K329" s="116"/>
      <c r="L329" s="121"/>
    </row>
    <row r="330" spans="1:12" x14ac:dyDescent="0.25">
      <c r="A330" s="255"/>
      <c r="B330" s="148">
        <v>10</v>
      </c>
      <c r="C330" s="149" t="s">
        <v>364</v>
      </c>
      <c r="D330" s="116">
        <f t="shared" si="27"/>
        <v>21</v>
      </c>
      <c r="E330" s="39" t="s">
        <v>359</v>
      </c>
      <c r="F330" s="116">
        <v>1</v>
      </c>
      <c r="G330" s="116">
        <v>1</v>
      </c>
      <c r="H330" s="116"/>
      <c r="I330" s="116">
        <v>1</v>
      </c>
      <c r="J330" s="117">
        <v>0.08</v>
      </c>
      <c r="K330" s="116"/>
      <c r="L330" s="121"/>
    </row>
    <row r="331" spans="1:12" s="106" customFormat="1" x14ac:dyDescent="0.25">
      <c r="A331" s="124" t="s">
        <v>118</v>
      </c>
      <c r="B331" s="58">
        <v>10</v>
      </c>
      <c r="C331" s="58" t="s">
        <v>151</v>
      </c>
      <c r="D331" s="112">
        <v>21</v>
      </c>
      <c r="E331" s="58" t="s">
        <v>119</v>
      </c>
      <c r="F331" s="132">
        <f>SUM(F310:F330)</f>
        <v>21</v>
      </c>
      <c r="G331" s="132">
        <f>SUM(G310:G330)</f>
        <v>21</v>
      </c>
      <c r="H331" s="132">
        <f t="shared" ref="H331:L331" si="28">SUM(H310:H330)</f>
        <v>0</v>
      </c>
      <c r="I331" s="132">
        <f t="shared" si="28"/>
        <v>21</v>
      </c>
      <c r="J331" s="126">
        <f t="shared" si="28"/>
        <v>2.8200000000000003</v>
      </c>
      <c r="K331" s="132">
        <f t="shared" si="28"/>
        <v>0</v>
      </c>
      <c r="L331" s="132">
        <f t="shared" si="28"/>
        <v>0</v>
      </c>
    </row>
    <row r="332" spans="1:12" x14ac:dyDescent="0.25">
      <c r="A332" s="299" t="s">
        <v>65</v>
      </c>
      <c r="B332" s="306">
        <v>1</v>
      </c>
      <c r="C332" s="306" t="s">
        <v>153</v>
      </c>
      <c r="D332" s="116">
        <v>1</v>
      </c>
      <c r="E332" s="39" t="s">
        <v>208</v>
      </c>
      <c r="F332" s="39">
        <v>1</v>
      </c>
      <c r="G332" s="39">
        <v>1</v>
      </c>
      <c r="H332" s="116"/>
      <c r="I332" s="39">
        <v>1</v>
      </c>
      <c r="J332" s="131">
        <v>0.14000000000000001</v>
      </c>
      <c r="K332" s="116"/>
      <c r="L332" s="121"/>
    </row>
    <row r="333" spans="1:12" x14ac:dyDescent="0.25">
      <c r="A333" s="299"/>
      <c r="B333" s="306"/>
      <c r="C333" s="306"/>
      <c r="D333" s="116">
        <f>D332+1</f>
        <v>2</v>
      </c>
      <c r="E333" s="39" t="s">
        <v>209</v>
      </c>
      <c r="F333" s="39">
        <v>1</v>
      </c>
      <c r="G333" s="39">
        <v>1</v>
      </c>
      <c r="H333" s="116"/>
      <c r="I333" s="39">
        <v>1</v>
      </c>
      <c r="J333" s="131">
        <v>0.14000000000000001</v>
      </c>
      <c r="K333" s="116"/>
      <c r="L333" s="121"/>
    </row>
    <row r="334" spans="1:12" x14ac:dyDescent="0.25">
      <c r="A334" s="299"/>
      <c r="B334" s="306"/>
      <c r="C334" s="306"/>
      <c r="D334" s="116">
        <f t="shared" ref="D334:D342" si="29">D333+1</f>
        <v>3</v>
      </c>
      <c r="E334" s="150" t="s">
        <v>210</v>
      </c>
      <c r="F334" s="39">
        <v>1</v>
      </c>
      <c r="G334" s="39">
        <v>1</v>
      </c>
      <c r="H334" s="116"/>
      <c r="I334" s="39">
        <v>1</v>
      </c>
      <c r="J334" s="151">
        <v>0.14000000000000001</v>
      </c>
      <c r="K334" s="116"/>
      <c r="L334" s="121"/>
    </row>
    <row r="335" spans="1:12" x14ac:dyDescent="0.25">
      <c r="A335" s="299"/>
      <c r="B335" s="306">
        <v>2</v>
      </c>
      <c r="C335" s="328" t="s">
        <v>154</v>
      </c>
      <c r="D335" s="116">
        <f t="shared" si="29"/>
        <v>4</v>
      </c>
      <c r="E335" s="39" t="s">
        <v>211</v>
      </c>
      <c r="F335" s="39">
        <v>1</v>
      </c>
      <c r="G335" s="39">
        <v>1</v>
      </c>
      <c r="H335" s="116"/>
      <c r="I335" s="39">
        <v>1</v>
      </c>
      <c r="J335" s="131">
        <v>0.14000000000000001</v>
      </c>
      <c r="K335" s="116"/>
      <c r="L335" s="121"/>
    </row>
    <row r="336" spans="1:12" x14ac:dyDescent="0.25">
      <c r="A336" s="299"/>
      <c r="B336" s="306"/>
      <c r="C336" s="328"/>
      <c r="D336" s="116">
        <f t="shared" si="29"/>
        <v>5</v>
      </c>
      <c r="E336" s="39" t="s">
        <v>212</v>
      </c>
      <c r="F336" s="39">
        <v>1</v>
      </c>
      <c r="G336" s="39">
        <v>1</v>
      </c>
      <c r="H336" s="116"/>
      <c r="I336" s="39">
        <v>1</v>
      </c>
      <c r="J336" s="131">
        <v>0.14000000000000001</v>
      </c>
      <c r="K336" s="116"/>
      <c r="L336" s="121"/>
    </row>
    <row r="337" spans="1:17" x14ac:dyDescent="0.25">
      <c r="A337" s="299"/>
      <c r="B337" s="56">
        <v>3</v>
      </c>
      <c r="C337" s="39" t="s">
        <v>180</v>
      </c>
      <c r="D337" s="116">
        <f t="shared" si="29"/>
        <v>6</v>
      </c>
      <c r="E337" s="39" t="s">
        <v>322</v>
      </c>
      <c r="F337" s="116">
        <v>1</v>
      </c>
      <c r="G337" s="116">
        <v>1</v>
      </c>
      <c r="H337" s="116"/>
      <c r="I337" s="116">
        <v>1</v>
      </c>
      <c r="J337" s="131">
        <v>0.14000000000000001</v>
      </c>
      <c r="K337" s="116"/>
      <c r="L337" s="121"/>
    </row>
    <row r="338" spans="1:17" x14ac:dyDescent="0.25">
      <c r="A338" s="299"/>
      <c r="B338" s="56">
        <v>4</v>
      </c>
      <c r="C338" s="39" t="s">
        <v>155</v>
      </c>
      <c r="D338" s="116">
        <f t="shared" si="29"/>
        <v>7</v>
      </c>
      <c r="E338" s="39" t="s">
        <v>213</v>
      </c>
      <c r="F338" s="116">
        <v>1</v>
      </c>
      <c r="G338" s="116">
        <v>1</v>
      </c>
      <c r="H338" s="116"/>
      <c r="I338" s="116">
        <v>1</v>
      </c>
      <c r="J338" s="131">
        <v>0.14000000000000001</v>
      </c>
      <c r="K338" s="116"/>
      <c r="L338" s="121"/>
    </row>
    <row r="339" spans="1:17" x14ac:dyDescent="0.25">
      <c r="A339" s="299"/>
      <c r="B339" s="306">
        <v>5</v>
      </c>
      <c r="C339" s="328" t="s">
        <v>179</v>
      </c>
      <c r="D339" s="116">
        <f t="shared" si="29"/>
        <v>8</v>
      </c>
      <c r="E339" s="39" t="s">
        <v>323</v>
      </c>
      <c r="F339" s="116">
        <v>1</v>
      </c>
      <c r="G339" s="116">
        <v>1</v>
      </c>
      <c r="H339" s="116"/>
      <c r="I339" s="116">
        <v>1</v>
      </c>
      <c r="J339" s="131">
        <v>0.14000000000000001</v>
      </c>
      <c r="K339" s="116"/>
      <c r="L339" s="121"/>
    </row>
    <row r="340" spans="1:17" x14ac:dyDescent="0.25">
      <c r="A340" s="299"/>
      <c r="B340" s="306"/>
      <c r="C340" s="328"/>
      <c r="D340" s="116">
        <f t="shared" si="29"/>
        <v>9</v>
      </c>
      <c r="E340" s="39" t="s">
        <v>214</v>
      </c>
      <c r="F340" s="116">
        <v>1</v>
      </c>
      <c r="G340" s="116">
        <v>1</v>
      </c>
      <c r="H340" s="116"/>
      <c r="I340" s="116">
        <v>1</v>
      </c>
      <c r="J340" s="131">
        <v>0.14000000000000001</v>
      </c>
      <c r="K340" s="116"/>
      <c r="L340" s="121"/>
    </row>
    <row r="341" spans="1:17" x14ac:dyDescent="0.25">
      <c r="A341" s="299"/>
      <c r="B341" s="306"/>
      <c r="C341" s="328"/>
      <c r="D341" s="116">
        <f t="shared" si="29"/>
        <v>10</v>
      </c>
      <c r="E341" s="39" t="s">
        <v>215</v>
      </c>
      <c r="F341" s="116">
        <v>1</v>
      </c>
      <c r="G341" s="116">
        <v>1</v>
      </c>
      <c r="H341" s="116"/>
      <c r="I341" s="116">
        <v>1</v>
      </c>
      <c r="J341" s="131">
        <v>0.14000000000000001</v>
      </c>
      <c r="K341" s="116"/>
      <c r="L341" s="121"/>
    </row>
    <row r="342" spans="1:17" x14ac:dyDescent="0.25">
      <c r="A342" s="299"/>
      <c r="B342" s="306"/>
      <c r="C342" s="328"/>
      <c r="D342" s="116">
        <f t="shared" si="29"/>
        <v>11</v>
      </c>
      <c r="E342" s="39" t="s">
        <v>216</v>
      </c>
      <c r="F342" s="116">
        <v>1</v>
      </c>
      <c r="G342" s="116">
        <v>1</v>
      </c>
      <c r="H342" s="116"/>
      <c r="I342" s="116">
        <v>1</v>
      </c>
      <c r="J342" s="131">
        <v>0.14000000000000001</v>
      </c>
      <c r="K342" s="116"/>
      <c r="L342" s="121"/>
    </row>
    <row r="343" spans="1:17" s="106" customFormat="1" x14ac:dyDescent="0.25">
      <c r="A343" s="124" t="s">
        <v>118</v>
      </c>
      <c r="B343" s="58">
        <v>5</v>
      </c>
      <c r="C343" s="58" t="s">
        <v>151</v>
      </c>
      <c r="D343" s="112">
        <v>11</v>
      </c>
      <c r="E343" s="58" t="s">
        <v>119</v>
      </c>
      <c r="F343" s="132">
        <f>SUM(F332:F342)</f>
        <v>11</v>
      </c>
      <c r="G343" s="132">
        <f>SUM(G332:G342)</f>
        <v>11</v>
      </c>
      <c r="H343" s="132">
        <f t="shared" ref="H343:L343" si="30">SUM(H332:H342)</f>
        <v>0</v>
      </c>
      <c r="I343" s="132">
        <f t="shared" si="30"/>
        <v>11</v>
      </c>
      <c r="J343" s="126">
        <f t="shared" si="30"/>
        <v>1.5400000000000005</v>
      </c>
      <c r="K343" s="132">
        <f t="shared" si="30"/>
        <v>0</v>
      </c>
      <c r="L343" s="113">
        <f t="shared" si="30"/>
        <v>0</v>
      </c>
    </row>
    <row r="344" spans="1:17" s="155" customFormat="1" x14ac:dyDescent="0.25">
      <c r="A344" s="152" t="s">
        <v>51</v>
      </c>
      <c r="B344" s="153" t="e">
        <f>B309+B343+B331+B296+B274+B245+B232+B216+B113+B103+B67+B46+B28+#REF!</f>
        <v>#REF!</v>
      </c>
      <c r="C344" s="152" t="s">
        <v>151</v>
      </c>
      <c r="D344" s="153" t="e">
        <f>D309+D343+D331+D296+D274+D245+D232+D216+D113+D103+D67+D46+D28+#REF!</f>
        <v>#REF!</v>
      </c>
      <c r="E344" s="152" t="s">
        <v>98</v>
      </c>
      <c r="F344" s="153" t="e">
        <f>F309+F343+F331+F296+F274+F245+F232+F216+F113+F103+F67+F46+F28+#REF!</f>
        <v>#REF!</v>
      </c>
      <c r="G344" s="153" t="e">
        <f>G309+G343+G331+G296+G274+G245+G232+G216+G113+G103+G67+G46+G28+#REF!</f>
        <v>#REF!</v>
      </c>
      <c r="H344" s="153" t="e">
        <f>H309+H343+H331+H296+H274+H245+H232+H216+H113+H103+H67+H46+H28+#REF!</f>
        <v>#REF!</v>
      </c>
      <c r="I344" s="153" t="e">
        <f>I309+I343+I331+I296+I274+I245+I232+I216+I113+I103+I67+I46+I28+#REF!</f>
        <v>#REF!</v>
      </c>
      <c r="J344" s="154" t="e">
        <f>J309+J343+J331+J296+J274+J245+J232+J216+J113+J103+J67+J46+J28+#REF!</f>
        <v>#REF!</v>
      </c>
      <c r="K344" s="153" t="e">
        <f>K309+K343+K331+K296+K274+K245+K232+K216+K113+K103+K67+K46+K28+#REF!</f>
        <v>#REF!</v>
      </c>
      <c r="L344" s="154" t="e">
        <f>L309+L343+L331+L296+L274+L245+L232+L216+L113+L103+L67+L46+L28+#REF!</f>
        <v>#REF!</v>
      </c>
      <c r="Q344" s="155">
        <f>332-354</f>
        <v>-22</v>
      </c>
    </row>
    <row r="345" spans="1:17" ht="32.25" customHeight="1" x14ac:dyDescent="0.25">
      <c r="A345" s="268"/>
      <c r="B345" s="268"/>
      <c r="C345" s="268"/>
      <c r="D345" s="268"/>
      <c r="E345" s="268"/>
      <c r="F345" s="268"/>
      <c r="G345" s="268"/>
      <c r="H345" s="268"/>
      <c r="I345" s="268"/>
      <c r="J345" s="268"/>
      <c r="K345" s="268"/>
      <c r="L345" s="268"/>
    </row>
    <row r="346" spans="1:17" ht="24.75" customHeight="1" x14ac:dyDescent="0.25">
      <c r="A346" s="346" t="s">
        <v>185</v>
      </c>
      <c r="B346" s="346"/>
      <c r="C346" s="346"/>
      <c r="D346" s="346"/>
      <c r="E346" s="346"/>
      <c r="F346" s="346"/>
      <c r="G346" s="346"/>
      <c r="H346" s="253"/>
      <c r="I346" s="253"/>
      <c r="J346" s="111"/>
      <c r="K346" s="346" t="s">
        <v>186</v>
      </c>
      <c r="L346" s="346"/>
    </row>
    <row r="347" spans="1:17" ht="20.25" customHeight="1" x14ac:dyDescent="0.25">
      <c r="A347" s="156"/>
      <c r="B347" s="156"/>
      <c r="C347" s="156"/>
      <c r="D347" s="156"/>
      <c r="E347" s="156"/>
      <c r="F347" s="156"/>
      <c r="G347" s="156"/>
      <c r="H347" s="156"/>
      <c r="I347" s="156"/>
      <c r="J347" s="156"/>
      <c r="K347" s="156"/>
      <c r="L347" s="156"/>
    </row>
    <row r="348" spans="1:17" ht="27.75" customHeight="1" x14ac:dyDescent="0.25">
      <c r="A348" s="346" t="s">
        <v>75</v>
      </c>
      <c r="B348" s="346"/>
      <c r="C348" s="346"/>
      <c r="D348" s="346"/>
      <c r="E348" s="346"/>
      <c r="F348" s="346"/>
      <c r="G348" s="346"/>
      <c r="H348" s="253"/>
      <c r="I348" s="253"/>
      <c r="J348" s="111"/>
      <c r="K348" s="346" t="s">
        <v>187</v>
      </c>
      <c r="L348" s="346"/>
    </row>
    <row r="349" spans="1:17" ht="20.25" customHeight="1" x14ac:dyDescent="0.25">
      <c r="A349" s="157"/>
      <c r="B349" s="157"/>
      <c r="C349" s="110"/>
      <c r="D349" s="157"/>
      <c r="E349" s="157"/>
      <c r="F349" s="157"/>
      <c r="G349" s="157"/>
      <c r="H349" s="110"/>
      <c r="I349" s="110"/>
      <c r="J349" s="111"/>
      <c r="K349" s="157"/>
      <c r="L349" s="157"/>
    </row>
    <row r="350" spans="1:17" ht="28.5" customHeight="1" x14ac:dyDescent="0.25">
      <c r="A350" s="346" t="s">
        <v>67</v>
      </c>
      <c r="B350" s="346"/>
      <c r="C350" s="346"/>
      <c r="D350" s="346"/>
      <c r="E350" s="346"/>
      <c r="F350" s="346"/>
      <c r="G350" s="346"/>
      <c r="H350" s="253"/>
      <c r="I350" s="253"/>
      <c r="J350" s="111"/>
      <c r="K350" s="346" t="s">
        <v>69</v>
      </c>
      <c r="L350" s="346"/>
    </row>
  </sheetData>
  <mergeCells count="184">
    <mergeCell ref="A350:G350"/>
    <mergeCell ref="H350:I350"/>
    <mergeCell ref="K350:L350"/>
    <mergeCell ref="C339:C342"/>
    <mergeCell ref="A345:L345"/>
    <mergeCell ref="A346:G346"/>
    <mergeCell ref="H346:I346"/>
    <mergeCell ref="K346:L346"/>
    <mergeCell ref="A348:G348"/>
    <mergeCell ref="H348:I348"/>
    <mergeCell ref="K348:L348"/>
    <mergeCell ref="B324:B325"/>
    <mergeCell ref="C324:C325"/>
    <mergeCell ref="B326:B329"/>
    <mergeCell ref="C326:C329"/>
    <mergeCell ref="A332:A342"/>
    <mergeCell ref="B332:B334"/>
    <mergeCell ref="C332:C334"/>
    <mergeCell ref="B335:B336"/>
    <mergeCell ref="C335:C336"/>
    <mergeCell ref="B339:B342"/>
    <mergeCell ref="A310:A330"/>
    <mergeCell ref="B320:B321"/>
    <mergeCell ref="C320:C321"/>
    <mergeCell ref="B322:B323"/>
    <mergeCell ref="C322:C323"/>
    <mergeCell ref="A297:A308"/>
    <mergeCell ref="B297:B299"/>
    <mergeCell ref="C297:C299"/>
    <mergeCell ref="B300:B301"/>
    <mergeCell ref="C300:C301"/>
    <mergeCell ref="B302:B303"/>
    <mergeCell ref="C302:C303"/>
    <mergeCell ref="B304:B305"/>
    <mergeCell ref="B316:B318"/>
    <mergeCell ref="C316:C318"/>
    <mergeCell ref="C304:C305"/>
    <mergeCell ref="B306:B307"/>
    <mergeCell ref="C306:C307"/>
    <mergeCell ref="B310:B311"/>
    <mergeCell ref="C310:C311"/>
    <mergeCell ref="B312:B313"/>
    <mergeCell ref="C312:C313"/>
    <mergeCell ref="B314:B315"/>
    <mergeCell ref="C314:C315"/>
    <mergeCell ref="C266:C269"/>
    <mergeCell ref="B270:B273"/>
    <mergeCell ref="C270:C273"/>
    <mergeCell ref="A275:A295"/>
    <mergeCell ref="B275:B279"/>
    <mergeCell ref="C275:C279"/>
    <mergeCell ref="B280:B284"/>
    <mergeCell ref="C280:C284"/>
    <mergeCell ref="B285:B291"/>
    <mergeCell ref="C285:C291"/>
    <mergeCell ref="A246:A273"/>
    <mergeCell ref="B246:B248"/>
    <mergeCell ref="C246:C248"/>
    <mergeCell ref="B249:B254"/>
    <mergeCell ref="C249:C254"/>
    <mergeCell ref="B255:B260"/>
    <mergeCell ref="C255:C260"/>
    <mergeCell ref="B261:B265"/>
    <mergeCell ref="C261:C265"/>
    <mergeCell ref="B266:B269"/>
    <mergeCell ref="B292:B295"/>
    <mergeCell ref="C292:C295"/>
    <mergeCell ref="A233:A244"/>
    <mergeCell ref="B233:B238"/>
    <mergeCell ref="C233:C238"/>
    <mergeCell ref="B239:B244"/>
    <mergeCell ref="C239:C244"/>
    <mergeCell ref="B209:B213"/>
    <mergeCell ref="C209:C213"/>
    <mergeCell ref="A217:A231"/>
    <mergeCell ref="B217:B221"/>
    <mergeCell ref="C217:C221"/>
    <mergeCell ref="B222:B223"/>
    <mergeCell ref="C222:C223"/>
    <mergeCell ref="B224:B227"/>
    <mergeCell ref="C224:C227"/>
    <mergeCell ref="B228:B231"/>
    <mergeCell ref="B207:B208"/>
    <mergeCell ref="C207:C208"/>
    <mergeCell ref="B158:B182"/>
    <mergeCell ref="C158:C182"/>
    <mergeCell ref="B183:B193"/>
    <mergeCell ref="C183:C193"/>
    <mergeCell ref="B194:B197"/>
    <mergeCell ref="C194:C197"/>
    <mergeCell ref="C228:C231"/>
    <mergeCell ref="C136:C138"/>
    <mergeCell ref="B139:B143"/>
    <mergeCell ref="C139:C143"/>
    <mergeCell ref="B144:B146"/>
    <mergeCell ref="C144:C146"/>
    <mergeCell ref="B198:B202"/>
    <mergeCell ref="C198:C202"/>
    <mergeCell ref="B203:B206"/>
    <mergeCell ref="C203:C206"/>
    <mergeCell ref="C124:C126"/>
    <mergeCell ref="B127:B130"/>
    <mergeCell ref="C127:C130"/>
    <mergeCell ref="B131:B132"/>
    <mergeCell ref="C131:C132"/>
    <mergeCell ref="B133:B135"/>
    <mergeCell ref="C133:C135"/>
    <mergeCell ref="A114:A215"/>
    <mergeCell ref="B114:B116"/>
    <mergeCell ref="C114:C116"/>
    <mergeCell ref="B117:B118"/>
    <mergeCell ref="C117:C118"/>
    <mergeCell ref="B119:B120"/>
    <mergeCell ref="C119:C120"/>
    <mergeCell ref="B121:B123"/>
    <mergeCell ref="C121:C123"/>
    <mergeCell ref="B124:B126"/>
    <mergeCell ref="B149:B150"/>
    <mergeCell ref="C149:C150"/>
    <mergeCell ref="B151:B153"/>
    <mergeCell ref="C151:C153"/>
    <mergeCell ref="B156:B157"/>
    <mergeCell ref="C156:C157"/>
    <mergeCell ref="B136:B138"/>
    <mergeCell ref="C94:C97"/>
    <mergeCell ref="B98:B100"/>
    <mergeCell ref="C98:C100"/>
    <mergeCell ref="B101:B102"/>
    <mergeCell ref="C101:C102"/>
    <mergeCell ref="A104:A112"/>
    <mergeCell ref="A68:A102"/>
    <mergeCell ref="B68:B81"/>
    <mergeCell ref="C68:C81"/>
    <mergeCell ref="B82:B85"/>
    <mergeCell ref="C82:C85"/>
    <mergeCell ref="B86:B89"/>
    <mergeCell ref="C86:C89"/>
    <mergeCell ref="B90:B93"/>
    <mergeCell ref="C90:C93"/>
    <mergeCell ref="B94:B97"/>
    <mergeCell ref="C42:C45"/>
    <mergeCell ref="A47:A66"/>
    <mergeCell ref="B47:B61"/>
    <mergeCell ref="C47:C61"/>
    <mergeCell ref="B62:B66"/>
    <mergeCell ref="C62:C66"/>
    <mergeCell ref="A29:A45"/>
    <mergeCell ref="B29:B31"/>
    <mergeCell ref="C29:C31"/>
    <mergeCell ref="B32:B33"/>
    <mergeCell ref="C32:C33"/>
    <mergeCell ref="B36:B39"/>
    <mergeCell ref="C36:C39"/>
    <mergeCell ref="B40:B41"/>
    <mergeCell ref="C40:C41"/>
    <mergeCell ref="B42:B45"/>
    <mergeCell ref="A13:A27"/>
    <mergeCell ref="B13:B14"/>
    <mergeCell ref="C13:C14"/>
    <mergeCell ref="B15:B16"/>
    <mergeCell ref="C15:C16"/>
    <mergeCell ref="B17:B20"/>
    <mergeCell ref="C17:C20"/>
    <mergeCell ref="B22:B27"/>
    <mergeCell ref="C22:C27"/>
    <mergeCell ref="I2:L2"/>
    <mergeCell ref="I3:L3"/>
    <mergeCell ref="I4:L4"/>
    <mergeCell ref="I5:L5"/>
    <mergeCell ref="K6:L6"/>
    <mergeCell ref="A7:L7"/>
    <mergeCell ref="G10:H10"/>
    <mergeCell ref="I10:J10"/>
    <mergeCell ref="K10:L10"/>
    <mergeCell ref="A9:A11"/>
    <mergeCell ref="B9:C9"/>
    <mergeCell ref="D9:E9"/>
    <mergeCell ref="F9:H9"/>
    <mergeCell ref="I9:L9"/>
    <mergeCell ref="B10:B11"/>
    <mergeCell ref="C10:C11"/>
    <mergeCell ref="D10:D11"/>
    <mergeCell ref="E10:E11"/>
    <mergeCell ref="F10:F11"/>
  </mergeCells>
  <conditionalFormatting sqref="C331:C343 A331:A343 E343 F309:L343 A344:L344 E309:E331 C302 C308:C327 C297 B297:B301 B296:C296 C249 C255 C261 C266 C270 C274:C275 B281 C245:C246 C239 A245:A310 B289 A216:A233 B308:B343 A103:C103 A104 A113:A114 D114:E215 A46:A102 B37:B102 C34:C102 C198:C233 C183:C193 C104:C149 C151:C157 F296:L296 A17 H275:H295 H297:H308 K275:L295 K297:L308 B198 B203:B275 B183 B154:B158 B146:B149 B104:B128 B131:B144 E28:L28 F29:L274 E46:E113 E216:E296 D216:D343 D13:D113 F13:L27 C13:C32 B13:B31">
    <cfRule type="cellIs" dxfId="15" priority="4" stopIfTrue="1" operator="equal">
      <formula>0</formula>
    </cfRule>
  </conditionalFormatting>
  <conditionalFormatting sqref="C297 C302 C308 C40 C42 C29:C32 C34:C36 B21:C21">
    <cfRule type="cellIs" dxfId="14" priority="3" stopIfTrue="1" operator="equal">
      <formula>0</formula>
    </cfRule>
  </conditionalFormatting>
  <conditionalFormatting sqref="C297:C308">
    <cfRule type="cellIs" dxfId="13" priority="2" stopIfTrue="1" operator="equal">
      <formula>0</formula>
    </cfRule>
  </conditionalFormatting>
  <conditionalFormatting sqref="C297:C308">
    <cfRule type="cellIs" dxfId="12" priority="1" operator="equal">
      <formula>0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51" orientation="landscape" r:id="rId1"/>
  <rowBreaks count="6" manualBreakCount="6">
    <brk id="28" max="11" man="1"/>
    <brk id="81" max="11" man="1"/>
    <brk id="135" max="11" man="1"/>
    <brk id="190" max="11" man="1"/>
    <brk id="239" max="11" man="1"/>
    <brk id="296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2:L21"/>
  <sheetViews>
    <sheetView view="pageBreakPreview" zoomScale="70" zoomScaleSheetLayoutView="70" workbookViewId="0">
      <selection activeCell="B44" sqref="B44:H46"/>
    </sheetView>
  </sheetViews>
  <sheetFormatPr defaultRowHeight="20.25" x14ac:dyDescent="0.25"/>
  <cols>
    <col min="1" max="1" width="19.140625" style="158" customWidth="1"/>
    <col min="2" max="2" width="6.28515625" style="158" customWidth="1"/>
    <col min="3" max="3" width="25.28515625" style="107" customWidth="1"/>
    <col min="4" max="4" width="7.7109375" style="107" customWidth="1"/>
    <col min="5" max="5" width="37.140625" style="107" customWidth="1"/>
    <col min="6" max="6" width="9.140625" style="107" customWidth="1"/>
    <col min="7" max="8" width="20.85546875" style="107" customWidth="1"/>
    <col min="9" max="9" width="13.42578125" style="107" customWidth="1"/>
    <col min="10" max="10" width="13.28515625" style="159" customWidth="1"/>
    <col min="11" max="11" width="13.42578125" style="107" customWidth="1"/>
    <col min="12" max="12" width="13.28515625" style="159" customWidth="1"/>
    <col min="13" max="13" width="0" style="107" hidden="1" customWidth="1"/>
    <col min="14" max="16384" width="9.140625" style="107"/>
  </cols>
  <sheetData>
    <row r="2" spans="1:12" ht="22.5" customHeight="1" x14ac:dyDescent="0.25">
      <c r="A2" s="256" t="s">
        <v>43</v>
      </c>
      <c r="B2" s="255" t="s">
        <v>86</v>
      </c>
      <c r="C2" s="255"/>
      <c r="D2" s="255" t="s">
        <v>87</v>
      </c>
      <c r="E2" s="255"/>
      <c r="F2" s="255" t="s">
        <v>110</v>
      </c>
      <c r="G2" s="255"/>
      <c r="H2" s="255"/>
      <c r="I2" s="255" t="s">
        <v>88</v>
      </c>
      <c r="J2" s="255"/>
      <c r="K2" s="255"/>
      <c r="L2" s="255"/>
    </row>
    <row r="3" spans="1:12" s="106" customFormat="1" ht="42.75" customHeight="1" x14ac:dyDescent="0.25">
      <c r="A3" s="256"/>
      <c r="B3" s="256" t="s">
        <v>89</v>
      </c>
      <c r="C3" s="255" t="s">
        <v>90</v>
      </c>
      <c r="D3" s="256" t="s">
        <v>89</v>
      </c>
      <c r="E3" s="255" t="s">
        <v>91</v>
      </c>
      <c r="F3" s="255" t="s">
        <v>92</v>
      </c>
      <c r="G3" s="255" t="s">
        <v>88</v>
      </c>
      <c r="H3" s="255"/>
      <c r="I3" s="255" t="s">
        <v>93</v>
      </c>
      <c r="J3" s="255"/>
      <c r="K3" s="255" t="s">
        <v>94</v>
      </c>
      <c r="L3" s="255"/>
    </row>
    <row r="4" spans="1:12" s="106" customFormat="1" ht="107.25" customHeight="1" x14ac:dyDescent="0.25">
      <c r="A4" s="256"/>
      <c r="B4" s="256"/>
      <c r="C4" s="255"/>
      <c r="D4" s="256"/>
      <c r="E4" s="255"/>
      <c r="F4" s="255"/>
      <c r="G4" s="112" t="s">
        <v>130</v>
      </c>
      <c r="H4" s="112" t="s">
        <v>95</v>
      </c>
      <c r="I4" s="112" t="s">
        <v>96</v>
      </c>
      <c r="J4" s="113" t="s">
        <v>97</v>
      </c>
      <c r="K4" s="112" t="s">
        <v>96</v>
      </c>
      <c r="L4" s="113" t="s">
        <v>97</v>
      </c>
    </row>
    <row r="5" spans="1:12" ht="39" customHeight="1" x14ac:dyDescent="0.25">
      <c r="A5" s="114">
        <v>1</v>
      </c>
      <c r="B5" s="114">
        <f t="shared" ref="B5:L5" si="0">+A5+1</f>
        <v>2</v>
      </c>
      <c r="C5" s="115">
        <f t="shared" si="0"/>
        <v>3</v>
      </c>
      <c r="D5" s="115">
        <f t="shared" si="0"/>
        <v>4</v>
      </c>
      <c r="E5" s="115">
        <f t="shared" si="0"/>
        <v>5</v>
      </c>
      <c r="F5" s="115">
        <f>+E5+1</f>
        <v>6</v>
      </c>
      <c r="G5" s="115">
        <f t="shared" si="0"/>
        <v>7</v>
      </c>
      <c r="H5" s="115">
        <f t="shared" si="0"/>
        <v>8</v>
      </c>
      <c r="I5" s="115">
        <f t="shared" si="0"/>
        <v>9</v>
      </c>
      <c r="J5" s="114">
        <f t="shared" si="0"/>
        <v>10</v>
      </c>
      <c r="K5" s="115">
        <f t="shared" si="0"/>
        <v>11</v>
      </c>
      <c r="L5" s="114">
        <f t="shared" si="0"/>
        <v>12</v>
      </c>
    </row>
    <row r="6" spans="1:12" s="106" customFormat="1" ht="39" customHeight="1" x14ac:dyDescent="0.25">
      <c r="A6" s="299" t="s">
        <v>53</v>
      </c>
      <c r="B6" s="300">
        <v>1</v>
      </c>
      <c r="C6" s="300" t="s">
        <v>120</v>
      </c>
      <c r="D6" s="116">
        <v>1</v>
      </c>
      <c r="E6" s="39" t="s">
        <v>518</v>
      </c>
      <c r="F6" s="116">
        <v>1</v>
      </c>
      <c r="G6" s="116">
        <v>1</v>
      </c>
      <c r="H6" s="116"/>
      <c r="I6" s="116">
        <v>1</v>
      </c>
      <c r="J6" s="117">
        <v>0.06</v>
      </c>
      <c r="K6" s="118"/>
      <c r="L6" s="119"/>
    </row>
    <row r="7" spans="1:12" s="106" customFormat="1" ht="39" customHeight="1" x14ac:dyDescent="0.25">
      <c r="A7" s="299"/>
      <c r="B7" s="301"/>
      <c r="C7" s="301"/>
      <c r="D7" s="116">
        <f>1+D6</f>
        <v>2</v>
      </c>
      <c r="E7" s="39" t="s">
        <v>519</v>
      </c>
      <c r="F7" s="116">
        <v>1</v>
      </c>
      <c r="G7" s="116">
        <v>1</v>
      </c>
      <c r="H7" s="116"/>
      <c r="I7" s="116">
        <v>1</v>
      </c>
      <c r="J7" s="117">
        <v>0.06</v>
      </c>
      <c r="K7" s="118"/>
      <c r="L7" s="119"/>
    </row>
    <row r="8" spans="1:12" s="106" customFormat="1" ht="39" customHeight="1" x14ac:dyDescent="0.25">
      <c r="A8" s="299"/>
      <c r="B8" s="300">
        <v>2</v>
      </c>
      <c r="C8" s="300" t="s">
        <v>121</v>
      </c>
      <c r="D8" s="116">
        <f t="shared" ref="D8:D20" si="1">1+D7</f>
        <v>3</v>
      </c>
      <c r="E8" s="39" t="s">
        <v>520</v>
      </c>
      <c r="F8" s="116">
        <v>1</v>
      </c>
      <c r="G8" s="116">
        <v>1</v>
      </c>
      <c r="H8" s="116"/>
      <c r="I8" s="116">
        <v>1</v>
      </c>
      <c r="J8" s="117">
        <v>0.06</v>
      </c>
      <c r="K8" s="118"/>
      <c r="L8" s="119"/>
    </row>
    <row r="9" spans="1:12" s="106" customFormat="1" ht="39" customHeight="1" x14ac:dyDescent="0.25">
      <c r="A9" s="299"/>
      <c r="B9" s="302"/>
      <c r="C9" s="302"/>
      <c r="D9" s="116">
        <f t="shared" si="1"/>
        <v>4</v>
      </c>
      <c r="E9" s="39" t="s">
        <v>521</v>
      </c>
      <c r="F9" s="116">
        <v>1</v>
      </c>
      <c r="G9" s="116">
        <v>1</v>
      </c>
      <c r="H9" s="116"/>
      <c r="I9" s="116">
        <v>1</v>
      </c>
      <c r="J9" s="117">
        <v>0.06</v>
      </c>
      <c r="K9" s="118"/>
      <c r="L9" s="119"/>
    </row>
    <row r="10" spans="1:12" s="106" customFormat="1" ht="39" customHeight="1" x14ac:dyDescent="0.25">
      <c r="A10" s="299"/>
      <c r="B10" s="301">
        <v>3</v>
      </c>
      <c r="C10" s="301" t="s">
        <v>122</v>
      </c>
      <c r="D10" s="116">
        <f t="shared" si="1"/>
        <v>5</v>
      </c>
      <c r="E10" s="39" t="s">
        <v>522</v>
      </c>
      <c r="F10" s="116">
        <v>1</v>
      </c>
      <c r="G10" s="116">
        <v>1</v>
      </c>
      <c r="H10" s="116"/>
      <c r="I10" s="116">
        <v>1</v>
      </c>
      <c r="J10" s="117">
        <v>0.06</v>
      </c>
      <c r="K10" s="118"/>
      <c r="L10" s="119"/>
    </row>
    <row r="11" spans="1:12" s="106" customFormat="1" ht="39" customHeight="1" x14ac:dyDescent="0.25">
      <c r="A11" s="299"/>
      <c r="B11" s="301"/>
      <c r="C11" s="301"/>
      <c r="D11" s="116">
        <f t="shared" si="1"/>
        <v>6</v>
      </c>
      <c r="E11" s="39" t="s">
        <v>523</v>
      </c>
      <c r="F11" s="116">
        <v>1</v>
      </c>
      <c r="G11" s="116">
        <v>1</v>
      </c>
      <c r="H11" s="116"/>
      <c r="I11" s="116">
        <v>1</v>
      </c>
      <c r="J11" s="117">
        <v>0.06</v>
      </c>
      <c r="K11" s="118"/>
      <c r="L11" s="119"/>
    </row>
    <row r="12" spans="1:12" s="106" customFormat="1" ht="39" customHeight="1" x14ac:dyDescent="0.25">
      <c r="A12" s="299"/>
      <c r="B12" s="301"/>
      <c r="C12" s="301"/>
      <c r="D12" s="116">
        <f t="shared" si="1"/>
        <v>7</v>
      </c>
      <c r="E12" s="39" t="s">
        <v>524</v>
      </c>
      <c r="F12" s="116">
        <v>1</v>
      </c>
      <c r="G12" s="116">
        <v>1</v>
      </c>
      <c r="H12" s="116"/>
      <c r="I12" s="116">
        <v>1</v>
      </c>
      <c r="J12" s="117">
        <v>0.06</v>
      </c>
      <c r="K12" s="118"/>
      <c r="L12" s="119"/>
    </row>
    <row r="13" spans="1:12" s="106" customFormat="1" ht="39" customHeight="1" x14ac:dyDescent="0.25">
      <c r="A13" s="299"/>
      <c r="B13" s="302"/>
      <c r="C13" s="302"/>
      <c r="D13" s="116">
        <f t="shared" si="1"/>
        <v>8</v>
      </c>
      <c r="E13" s="39" t="s">
        <v>525</v>
      </c>
      <c r="F13" s="116">
        <v>1</v>
      </c>
      <c r="G13" s="116">
        <v>1</v>
      </c>
      <c r="H13" s="116"/>
      <c r="I13" s="116">
        <v>1</v>
      </c>
      <c r="J13" s="117">
        <v>0.06</v>
      </c>
      <c r="K13" s="118"/>
      <c r="L13" s="119"/>
    </row>
    <row r="14" spans="1:12" s="106" customFormat="1" ht="39" customHeight="1" x14ac:dyDescent="0.25">
      <c r="A14" s="299"/>
      <c r="B14" s="122" t="s">
        <v>217</v>
      </c>
      <c r="C14" s="122" t="s">
        <v>533</v>
      </c>
      <c r="D14" s="116">
        <f t="shared" si="1"/>
        <v>9</v>
      </c>
      <c r="E14" s="123" t="s">
        <v>526</v>
      </c>
      <c r="F14" s="116">
        <v>1</v>
      </c>
      <c r="G14" s="116">
        <v>1</v>
      </c>
      <c r="H14" s="116"/>
      <c r="I14" s="116">
        <v>1</v>
      </c>
      <c r="J14" s="117">
        <v>0.06</v>
      </c>
      <c r="K14" s="118"/>
      <c r="L14" s="119"/>
    </row>
    <row r="15" spans="1:12" s="106" customFormat="1" ht="39" customHeight="1" x14ac:dyDescent="0.25">
      <c r="A15" s="299"/>
      <c r="B15" s="300">
        <v>5</v>
      </c>
      <c r="C15" s="300" t="s">
        <v>123</v>
      </c>
      <c r="D15" s="116">
        <f t="shared" si="1"/>
        <v>10</v>
      </c>
      <c r="E15" s="39" t="s">
        <v>527</v>
      </c>
      <c r="F15" s="116">
        <v>1</v>
      </c>
      <c r="G15" s="116">
        <v>1</v>
      </c>
      <c r="H15" s="116"/>
      <c r="I15" s="116">
        <v>1</v>
      </c>
      <c r="J15" s="120">
        <v>0.06</v>
      </c>
      <c r="K15" s="118"/>
      <c r="L15" s="119"/>
    </row>
    <row r="16" spans="1:12" s="106" customFormat="1" ht="39" customHeight="1" x14ac:dyDescent="0.25">
      <c r="A16" s="299"/>
      <c r="B16" s="301"/>
      <c r="C16" s="301"/>
      <c r="D16" s="116">
        <f t="shared" si="1"/>
        <v>11</v>
      </c>
      <c r="E16" s="39" t="s">
        <v>528</v>
      </c>
      <c r="F16" s="116">
        <v>1</v>
      </c>
      <c r="G16" s="116">
        <v>1</v>
      </c>
      <c r="H16" s="116"/>
      <c r="I16" s="116">
        <v>1</v>
      </c>
      <c r="J16" s="117">
        <v>0.06</v>
      </c>
      <c r="K16" s="118"/>
      <c r="L16" s="119"/>
    </row>
    <row r="17" spans="1:12" s="106" customFormat="1" ht="39" customHeight="1" x14ac:dyDescent="0.25">
      <c r="A17" s="299"/>
      <c r="B17" s="301"/>
      <c r="C17" s="301"/>
      <c r="D17" s="116">
        <f t="shared" si="1"/>
        <v>12</v>
      </c>
      <c r="E17" s="39" t="s">
        <v>529</v>
      </c>
      <c r="F17" s="116">
        <v>1</v>
      </c>
      <c r="G17" s="116">
        <v>1</v>
      </c>
      <c r="H17" s="116"/>
      <c r="I17" s="116">
        <v>1</v>
      </c>
      <c r="J17" s="120">
        <v>0.06</v>
      </c>
      <c r="K17" s="118"/>
      <c r="L17" s="119"/>
    </row>
    <row r="18" spans="1:12" s="106" customFormat="1" ht="39" customHeight="1" x14ac:dyDescent="0.25">
      <c r="A18" s="299"/>
      <c r="B18" s="301"/>
      <c r="C18" s="301"/>
      <c r="D18" s="116">
        <f t="shared" si="1"/>
        <v>13</v>
      </c>
      <c r="E18" s="39" t="s">
        <v>530</v>
      </c>
      <c r="F18" s="116">
        <v>1</v>
      </c>
      <c r="G18" s="116">
        <v>1</v>
      </c>
      <c r="H18" s="116"/>
      <c r="I18" s="116">
        <v>1</v>
      </c>
      <c r="J18" s="120">
        <v>0.06</v>
      </c>
      <c r="K18" s="116"/>
      <c r="L18" s="121"/>
    </row>
    <row r="19" spans="1:12" s="106" customFormat="1" ht="39" customHeight="1" x14ac:dyDescent="0.25">
      <c r="A19" s="299"/>
      <c r="B19" s="301"/>
      <c r="C19" s="301"/>
      <c r="D19" s="116">
        <f t="shared" si="1"/>
        <v>14</v>
      </c>
      <c r="E19" s="39" t="s">
        <v>531</v>
      </c>
      <c r="F19" s="116">
        <v>1</v>
      </c>
      <c r="G19" s="116">
        <v>1</v>
      </c>
      <c r="H19" s="116"/>
      <c r="I19" s="116">
        <v>1</v>
      </c>
      <c r="J19" s="120">
        <v>0.06</v>
      </c>
      <c r="K19" s="116"/>
      <c r="L19" s="121"/>
    </row>
    <row r="20" spans="1:12" s="106" customFormat="1" ht="39" customHeight="1" x14ac:dyDescent="0.25">
      <c r="A20" s="299"/>
      <c r="B20" s="301"/>
      <c r="C20" s="301"/>
      <c r="D20" s="116">
        <f t="shared" si="1"/>
        <v>15</v>
      </c>
      <c r="E20" s="39" t="s">
        <v>532</v>
      </c>
      <c r="F20" s="116">
        <v>1</v>
      </c>
      <c r="G20" s="116">
        <v>1</v>
      </c>
      <c r="H20" s="116"/>
      <c r="I20" s="116">
        <v>1</v>
      </c>
      <c r="J20" s="120">
        <v>0.06</v>
      </c>
      <c r="K20" s="116"/>
      <c r="L20" s="121"/>
    </row>
    <row r="21" spans="1:12" s="106" customFormat="1" ht="39" customHeight="1" x14ac:dyDescent="0.25">
      <c r="A21" s="124" t="s">
        <v>118</v>
      </c>
      <c r="B21" s="124">
        <v>5</v>
      </c>
      <c r="C21" s="125" t="s">
        <v>119</v>
      </c>
      <c r="D21" s="112">
        <v>15</v>
      </c>
      <c r="E21" s="58" t="s">
        <v>151</v>
      </c>
      <c r="F21" s="112">
        <f t="shared" ref="F21:L21" si="2">SUM(F6:F20)</f>
        <v>15</v>
      </c>
      <c r="G21" s="112">
        <f t="shared" si="2"/>
        <v>15</v>
      </c>
      <c r="H21" s="112">
        <f t="shared" si="2"/>
        <v>0</v>
      </c>
      <c r="I21" s="112">
        <f t="shared" si="2"/>
        <v>15</v>
      </c>
      <c r="J21" s="126">
        <f t="shared" si="2"/>
        <v>0.90000000000000036</v>
      </c>
      <c r="K21" s="112">
        <f t="shared" si="2"/>
        <v>0</v>
      </c>
      <c r="L21" s="112">
        <f t="shared" si="2"/>
        <v>0</v>
      </c>
    </row>
  </sheetData>
  <mergeCells count="22">
    <mergeCell ref="A6:A20"/>
    <mergeCell ref="B6:B7"/>
    <mergeCell ref="C6:C7"/>
    <mergeCell ref="B8:B9"/>
    <mergeCell ref="C8:C9"/>
    <mergeCell ref="B10:B13"/>
    <mergeCell ref="C10:C13"/>
    <mergeCell ref="B15:B20"/>
    <mergeCell ref="C15:C20"/>
    <mergeCell ref="A2:A4"/>
    <mergeCell ref="B2:C2"/>
    <mergeCell ref="D2:E2"/>
    <mergeCell ref="F2:H2"/>
    <mergeCell ref="I2:L2"/>
    <mergeCell ref="B3:B4"/>
    <mergeCell ref="C3:C4"/>
    <mergeCell ref="D3:D4"/>
    <mergeCell ref="E3:E4"/>
    <mergeCell ref="F3:F4"/>
    <mergeCell ref="G3:H3"/>
    <mergeCell ref="I3:J3"/>
    <mergeCell ref="K3:L3"/>
  </mergeCells>
  <conditionalFormatting sqref="A10 E21:L21 F6:L20 B6:D21">
    <cfRule type="cellIs" dxfId="11" priority="4" stopIfTrue="1" operator="equal">
      <formula>0</formula>
    </cfRule>
  </conditionalFormatting>
  <conditionalFormatting sqref="B14:C14">
    <cfRule type="cellIs" dxfId="10" priority="3" stopIfTrue="1" operator="equal">
      <formula>0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2:L25"/>
  <sheetViews>
    <sheetView view="pageBreakPreview" zoomScale="70" zoomScaleSheetLayoutView="70" workbookViewId="0">
      <selection activeCell="B44" sqref="B44:H46"/>
    </sheetView>
  </sheetViews>
  <sheetFormatPr defaultRowHeight="20.25" x14ac:dyDescent="0.25"/>
  <cols>
    <col min="1" max="1" width="19.140625" style="158" customWidth="1"/>
    <col min="2" max="2" width="6.28515625" style="158" customWidth="1"/>
    <col min="3" max="3" width="25.28515625" style="107" customWidth="1"/>
    <col min="4" max="4" width="7.7109375" style="107" customWidth="1"/>
    <col min="5" max="5" width="37.140625" style="107" customWidth="1"/>
    <col min="6" max="6" width="9.140625" style="107" customWidth="1"/>
    <col min="7" max="8" width="20.85546875" style="107" customWidth="1"/>
    <col min="9" max="9" width="13.42578125" style="107" customWidth="1"/>
    <col min="10" max="10" width="13.28515625" style="159" customWidth="1"/>
    <col min="11" max="11" width="13.42578125" style="107" customWidth="1"/>
    <col min="12" max="12" width="13.28515625" style="159" customWidth="1"/>
    <col min="13" max="13" width="0" style="107" hidden="1" customWidth="1"/>
    <col min="14" max="16384" width="9.140625" style="107"/>
  </cols>
  <sheetData>
    <row r="2" spans="1:12" ht="46.5" customHeight="1" x14ac:dyDescent="0.25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1:12" ht="11.25" customHeight="1" x14ac:dyDescent="0.25">
      <c r="A3" s="109"/>
      <c r="B3" s="109"/>
      <c r="C3" s="110"/>
      <c r="D3" s="110"/>
      <c r="E3" s="110"/>
      <c r="F3" s="110"/>
      <c r="G3" s="110"/>
      <c r="H3" s="110"/>
      <c r="I3" s="110"/>
      <c r="J3" s="111"/>
      <c r="K3" s="110"/>
      <c r="L3" s="110"/>
    </row>
    <row r="4" spans="1:12" ht="22.5" customHeight="1" x14ac:dyDescent="0.25">
      <c r="A4" s="256" t="s">
        <v>43</v>
      </c>
      <c r="B4" s="255" t="s">
        <v>86</v>
      </c>
      <c r="C4" s="255"/>
      <c r="D4" s="255" t="s">
        <v>87</v>
      </c>
      <c r="E4" s="255"/>
      <c r="F4" s="255" t="s">
        <v>110</v>
      </c>
      <c r="G4" s="255"/>
      <c r="H4" s="255"/>
      <c r="I4" s="255" t="s">
        <v>88</v>
      </c>
      <c r="J4" s="255"/>
      <c r="K4" s="255"/>
      <c r="L4" s="255"/>
    </row>
    <row r="5" spans="1:12" s="106" customFormat="1" ht="42.75" customHeight="1" x14ac:dyDescent="0.25">
      <c r="A5" s="256"/>
      <c r="B5" s="256" t="s">
        <v>89</v>
      </c>
      <c r="C5" s="255" t="s">
        <v>90</v>
      </c>
      <c r="D5" s="256" t="s">
        <v>89</v>
      </c>
      <c r="E5" s="255" t="s">
        <v>91</v>
      </c>
      <c r="F5" s="255" t="s">
        <v>92</v>
      </c>
      <c r="G5" s="255" t="s">
        <v>88</v>
      </c>
      <c r="H5" s="255"/>
      <c r="I5" s="255" t="s">
        <v>93</v>
      </c>
      <c r="J5" s="255"/>
      <c r="K5" s="255" t="s">
        <v>94</v>
      </c>
      <c r="L5" s="255"/>
    </row>
    <row r="6" spans="1:12" s="106" customFormat="1" ht="107.25" customHeight="1" x14ac:dyDescent="0.25">
      <c r="A6" s="256"/>
      <c r="B6" s="256"/>
      <c r="C6" s="255"/>
      <c r="D6" s="256"/>
      <c r="E6" s="255"/>
      <c r="F6" s="255"/>
      <c r="G6" s="112" t="s">
        <v>130</v>
      </c>
      <c r="H6" s="112" t="s">
        <v>95</v>
      </c>
      <c r="I6" s="112" t="s">
        <v>96</v>
      </c>
      <c r="J6" s="113" t="s">
        <v>97</v>
      </c>
      <c r="K6" s="112" t="s">
        <v>96</v>
      </c>
      <c r="L6" s="113" t="s">
        <v>97</v>
      </c>
    </row>
    <row r="7" spans="1:12" ht="35.25" customHeight="1" x14ac:dyDescent="0.25">
      <c r="A7" s="114">
        <v>1</v>
      </c>
      <c r="B7" s="114">
        <f t="shared" ref="B7:L7" si="0">+A7+1</f>
        <v>2</v>
      </c>
      <c r="C7" s="115">
        <f t="shared" si="0"/>
        <v>3</v>
      </c>
      <c r="D7" s="115">
        <f t="shared" si="0"/>
        <v>4</v>
      </c>
      <c r="E7" s="115">
        <f t="shared" si="0"/>
        <v>5</v>
      </c>
      <c r="F7" s="115">
        <f>+E7+1</f>
        <v>6</v>
      </c>
      <c r="G7" s="115">
        <f t="shared" si="0"/>
        <v>7</v>
      </c>
      <c r="H7" s="115">
        <f t="shared" si="0"/>
        <v>8</v>
      </c>
      <c r="I7" s="115">
        <f t="shared" si="0"/>
        <v>9</v>
      </c>
      <c r="J7" s="114">
        <f t="shared" si="0"/>
        <v>10</v>
      </c>
      <c r="K7" s="115">
        <f t="shared" si="0"/>
        <v>11</v>
      </c>
      <c r="L7" s="114">
        <f t="shared" si="0"/>
        <v>12</v>
      </c>
    </row>
    <row r="8" spans="1:12" s="106" customFormat="1" ht="35.25" customHeight="1" x14ac:dyDescent="0.25">
      <c r="A8" s="299" t="s">
        <v>54</v>
      </c>
      <c r="B8" s="306">
        <v>1</v>
      </c>
      <c r="C8" s="307" t="s">
        <v>160</v>
      </c>
      <c r="D8" s="116">
        <v>1</v>
      </c>
      <c r="E8" s="39" t="s">
        <v>269</v>
      </c>
      <c r="F8" s="116">
        <v>1</v>
      </c>
      <c r="G8" s="116">
        <v>1</v>
      </c>
      <c r="H8" s="116"/>
      <c r="I8" s="116">
        <v>1</v>
      </c>
      <c r="J8" s="117">
        <v>0.14000000000000001</v>
      </c>
      <c r="K8" s="118"/>
      <c r="L8" s="119"/>
    </row>
    <row r="9" spans="1:12" s="106" customFormat="1" ht="35.25" customHeight="1" x14ac:dyDescent="0.25">
      <c r="A9" s="299"/>
      <c r="B9" s="306"/>
      <c r="C9" s="308"/>
      <c r="D9" s="116">
        <f>1+D8</f>
        <v>2</v>
      </c>
      <c r="E9" s="39" t="s">
        <v>270</v>
      </c>
      <c r="F9" s="116">
        <v>1</v>
      </c>
      <c r="G9" s="116">
        <v>1</v>
      </c>
      <c r="H9" s="116"/>
      <c r="I9" s="116">
        <v>1</v>
      </c>
      <c r="J9" s="120">
        <v>0.14000000000000001</v>
      </c>
      <c r="K9" s="116"/>
      <c r="L9" s="121"/>
    </row>
    <row r="10" spans="1:12" s="106" customFormat="1" ht="35.25" customHeight="1" x14ac:dyDescent="0.25">
      <c r="A10" s="299"/>
      <c r="B10" s="306"/>
      <c r="C10" s="309"/>
      <c r="D10" s="116">
        <f t="shared" ref="D10:D24" si="1">1+D9</f>
        <v>3</v>
      </c>
      <c r="E10" s="39" t="s">
        <v>282</v>
      </c>
      <c r="F10" s="116">
        <v>1</v>
      </c>
      <c r="G10" s="116">
        <v>1</v>
      </c>
      <c r="H10" s="116"/>
      <c r="I10" s="116">
        <v>1</v>
      </c>
      <c r="J10" s="117">
        <v>0.14000000000000001</v>
      </c>
      <c r="K10" s="118"/>
      <c r="L10" s="119"/>
    </row>
    <row r="11" spans="1:12" s="106" customFormat="1" ht="35.25" customHeight="1" x14ac:dyDescent="0.25">
      <c r="A11" s="299"/>
      <c r="B11" s="306">
        <v>2</v>
      </c>
      <c r="C11" s="303" t="s">
        <v>161</v>
      </c>
      <c r="D11" s="116">
        <f t="shared" si="1"/>
        <v>4</v>
      </c>
      <c r="E11" s="39" t="s">
        <v>271</v>
      </c>
      <c r="F11" s="116">
        <v>1</v>
      </c>
      <c r="G11" s="116">
        <v>1</v>
      </c>
      <c r="H11" s="116"/>
      <c r="I11" s="116">
        <v>1</v>
      </c>
      <c r="J11" s="117">
        <v>0.12</v>
      </c>
      <c r="K11" s="118"/>
      <c r="L11" s="119"/>
    </row>
    <row r="12" spans="1:12" s="106" customFormat="1" ht="35.25" customHeight="1" x14ac:dyDescent="0.25">
      <c r="A12" s="299"/>
      <c r="B12" s="306"/>
      <c r="C12" s="305"/>
      <c r="D12" s="116">
        <f t="shared" si="1"/>
        <v>5</v>
      </c>
      <c r="E12" s="39" t="s">
        <v>283</v>
      </c>
      <c r="F12" s="116">
        <v>1</v>
      </c>
      <c r="G12" s="116">
        <v>1</v>
      </c>
      <c r="H12" s="116"/>
      <c r="I12" s="116">
        <v>1</v>
      </c>
      <c r="J12" s="117">
        <v>0.12</v>
      </c>
      <c r="K12" s="118"/>
      <c r="L12" s="119"/>
    </row>
    <row r="13" spans="1:12" s="106" customFormat="1" ht="35.25" customHeight="1" x14ac:dyDescent="0.25">
      <c r="A13" s="299"/>
      <c r="B13" s="56">
        <v>3</v>
      </c>
      <c r="C13" s="127" t="s">
        <v>162</v>
      </c>
      <c r="D13" s="116">
        <f t="shared" si="1"/>
        <v>6</v>
      </c>
      <c r="E13" s="128" t="s">
        <v>272</v>
      </c>
      <c r="F13" s="116">
        <v>1</v>
      </c>
      <c r="G13" s="116">
        <v>1</v>
      </c>
      <c r="H13" s="116"/>
      <c r="I13" s="116">
        <v>1</v>
      </c>
      <c r="J13" s="117">
        <v>0.14000000000000001</v>
      </c>
      <c r="K13" s="118"/>
      <c r="L13" s="119"/>
    </row>
    <row r="14" spans="1:12" s="106" customFormat="1" ht="35.25" customHeight="1" x14ac:dyDescent="0.25">
      <c r="A14" s="299"/>
      <c r="B14" s="56">
        <v>4</v>
      </c>
      <c r="C14" s="127" t="s">
        <v>163</v>
      </c>
      <c r="D14" s="116">
        <f t="shared" si="1"/>
        <v>7</v>
      </c>
      <c r="E14" s="128" t="s">
        <v>273</v>
      </c>
      <c r="F14" s="116">
        <v>1</v>
      </c>
      <c r="G14" s="116">
        <v>1</v>
      </c>
      <c r="H14" s="116"/>
      <c r="I14" s="116">
        <v>1</v>
      </c>
      <c r="J14" s="117">
        <v>0.16</v>
      </c>
      <c r="K14" s="118"/>
      <c r="L14" s="119"/>
    </row>
    <row r="15" spans="1:12" s="106" customFormat="1" ht="35.25" customHeight="1" x14ac:dyDescent="0.25">
      <c r="A15" s="299"/>
      <c r="B15" s="306">
        <v>5</v>
      </c>
      <c r="C15" s="310" t="s">
        <v>164</v>
      </c>
      <c r="D15" s="116">
        <f t="shared" si="1"/>
        <v>8</v>
      </c>
      <c r="E15" s="39" t="s">
        <v>284</v>
      </c>
      <c r="F15" s="116">
        <v>1</v>
      </c>
      <c r="G15" s="116">
        <v>1</v>
      </c>
      <c r="H15" s="116"/>
      <c r="I15" s="116">
        <v>1</v>
      </c>
      <c r="J15" s="117">
        <v>0.14000000000000001</v>
      </c>
      <c r="K15" s="118"/>
      <c r="L15" s="119"/>
    </row>
    <row r="16" spans="1:12" s="106" customFormat="1" ht="35.25" customHeight="1" x14ac:dyDescent="0.25">
      <c r="A16" s="299"/>
      <c r="B16" s="306"/>
      <c r="C16" s="311"/>
      <c r="D16" s="116">
        <f t="shared" si="1"/>
        <v>9</v>
      </c>
      <c r="E16" s="39" t="s">
        <v>274</v>
      </c>
      <c r="F16" s="116">
        <v>1</v>
      </c>
      <c r="G16" s="116">
        <v>1</v>
      </c>
      <c r="H16" s="116"/>
      <c r="I16" s="116">
        <v>1</v>
      </c>
      <c r="J16" s="117">
        <v>0.14000000000000001</v>
      </c>
      <c r="K16" s="118"/>
      <c r="L16" s="119"/>
    </row>
    <row r="17" spans="1:12" s="106" customFormat="1" ht="35.25" customHeight="1" x14ac:dyDescent="0.25">
      <c r="A17" s="299"/>
      <c r="B17" s="306"/>
      <c r="C17" s="311"/>
      <c r="D17" s="116">
        <f t="shared" si="1"/>
        <v>10</v>
      </c>
      <c r="E17" s="39" t="s">
        <v>275</v>
      </c>
      <c r="F17" s="116">
        <v>1</v>
      </c>
      <c r="G17" s="116">
        <v>1</v>
      </c>
      <c r="H17" s="116"/>
      <c r="I17" s="116">
        <v>1</v>
      </c>
      <c r="J17" s="117">
        <v>0.14000000000000001</v>
      </c>
      <c r="K17" s="118"/>
      <c r="L17" s="119"/>
    </row>
    <row r="18" spans="1:12" s="106" customFormat="1" ht="35.25" customHeight="1" x14ac:dyDescent="0.25">
      <c r="A18" s="299"/>
      <c r="B18" s="306"/>
      <c r="C18" s="311"/>
      <c r="D18" s="116">
        <f t="shared" si="1"/>
        <v>11</v>
      </c>
      <c r="E18" s="39" t="s">
        <v>276</v>
      </c>
      <c r="F18" s="116">
        <v>1</v>
      </c>
      <c r="G18" s="116">
        <v>1</v>
      </c>
      <c r="H18" s="116"/>
      <c r="I18" s="116">
        <v>1</v>
      </c>
      <c r="J18" s="117">
        <v>0.14000000000000001</v>
      </c>
      <c r="K18" s="118"/>
      <c r="L18" s="119"/>
    </row>
    <row r="19" spans="1:12" s="106" customFormat="1" ht="35.25" customHeight="1" x14ac:dyDescent="0.25">
      <c r="A19" s="299"/>
      <c r="B19" s="306">
        <v>6</v>
      </c>
      <c r="C19" s="312" t="s">
        <v>286</v>
      </c>
      <c r="D19" s="116">
        <f t="shared" si="1"/>
        <v>12</v>
      </c>
      <c r="E19" s="39" t="s">
        <v>277</v>
      </c>
      <c r="F19" s="116">
        <v>1</v>
      </c>
      <c r="G19" s="116">
        <v>1</v>
      </c>
      <c r="H19" s="116"/>
      <c r="I19" s="116">
        <v>1</v>
      </c>
      <c r="J19" s="117">
        <v>0.14000000000000001</v>
      </c>
      <c r="K19" s="118"/>
      <c r="L19" s="119"/>
    </row>
    <row r="20" spans="1:12" s="106" customFormat="1" ht="35.25" customHeight="1" x14ac:dyDescent="0.25">
      <c r="A20" s="299"/>
      <c r="B20" s="306"/>
      <c r="C20" s="312"/>
      <c r="D20" s="116">
        <f t="shared" si="1"/>
        <v>13</v>
      </c>
      <c r="E20" s="39" t="s">
        <v>285</v>
      </c>
      <c r="F20" s="116">
        <v>1</v>
      </c>
      <c r="G20" s="116">
        <v>1</v>
      </c>
      <c r="H20" s="116"/>
      <c r="I20" s="116">
        <v>1</v>
      </c>
      <c r="J20" s="117">
        <v>0.14000000000000001</v>
      </c>
      <c r="K20" s="118"/>
      <c r="L20" s="119"/>
    </row>
    <row r="21" spans="1:12" s="106" customFormat="1" ht="35.25" customHeight="1" x14ac:dyDescent="0.25">
      <c r="A21" s="299"/>
      <c r="B21" s="306">
        <v>7</v>
      </c>
      <c r="C21" s="303" t="s">
        <v>165</v>
      </c>
      <c r="D21" s="116">
        <f t="shared" si="1"/>
        <v>14</v>
      </c>
      <c r="E21" s="39" t="s">
        <v>278</v>
      </c>
      <c r="F21" s="116">
        <v>1</v>
      </c>
      <c r="G21" s="116">
        <v>1</v>
      </c>
      <c r="H21" s="116"/>
      <c r="I21" s="116">
        <v>1</v>
      </c>
      <c r="J21" s="117">
        <v>0.14000000000000001</v>
      </c>
      <c r="K21" s="118"/>
      <c r="L21" s="119"/>
    </row>
    <row r="22" spans="1:12" s="129" customFormat="1" ht="35.25" customHeight="1" x14ac:dyDescent="0.25">
      <c r="A22" s="299"/>
      <c r="B22" s="306"/>
      <c r="C22" s="304"/>
      <c r="D22" s="116">
        <f t="shared" si="1"/>
        <v>15</v>
      </c>
      <c r="E22" s="39" t="s">
        <v>279</v>
      </c>
      <c r="F22" s="116">
        <v>1</v>
      </c>
      <c r="G22" s="116">
        <v>1</v>
      </c>
      <c r="H22" s="112"/>
      <c r="I22" s="116">
        <v>1</v>
      </c>
      <c r="J22" s="117">
        <v>0.14000000000000001</v>
      </c>
      <c r="K22" s="112"/>
      <c r="L22" s="113"/>
    </row>
    <row r="23" spans="1:12" s="106" customFormat="1" ht="35.25" customHeight="1" x14ac:dyDescent="0.25">
      <c r="A23" s="299"/>
      <c r="B23" s="306"/>
      <c r="C23" s="304"/>
      <c r="D23" s="116">
        <f t="shared" si="1"/>
        <v>16</v>
      </c>
      <c r="E23" s="39" t="s">
        <v>280</v>
      </c>
      <c r="F23" s="116">
        <v>1</v>
      </c>
      <c r="G23" s="116">
        <v>1</v>
      </c>
      <c r="H23" s="130"/>
      <c r="I23" s="116">
        <v>1</v>
      </c>
      <c r="J23" s="117">
        <v>0.14000000000000001</v>
      </c>
      <c r="K23" s="130"/>
      <c r="L23" s="121"/>
    </row>
    <row r="24" spans="1:12" ht="35.25" customHeight="1" x14ac:dyDescent="0.25">
      <c r="A24" s="299"/>
      <c r="B24" s="306"/>
      <c r="C24" s="305"/>
      <c r="D24" s="116">
        <f t="shared" si="1"/>
        <v>17</v>
      </c>
      <c r="E24" s="39" t="s">
        <v>281</v>
      </c>
      <c r="F24" s="116">
        <v>1</v>
      </c>
      <c r="G24" s="116">
        <v>1</v>
      </c>
      <c r="H24" s="116"/>
      <c r="I24" s="116">
        <v>1</v>
      </c>
      <c r="J24" s="117">
        <v>0.14000000000000001</v>
      </c>
      <c r="K24" s="116"/>
      <c r="L24" s="121"/>
    </row>
    <row r="25" spans="1:12" s="106" customFormat="1" ht="35.25" customHeight="1" x14ac:dyDescent="0.25">
      <c r="A25" s="124" t="s">
        <v>118</v>
      </c>
      <c r="B25" s="124">
        <v>7</v>
      </c>
      <c r="C25" s="125" t="s">
        <v>119</v>
      </c>
      <c r="D25" s="112">
        <v>17</v>
      </c>
      <c r="E25" s="58" t="s">
        <v>151</v>
      </c>
      <c r="F25" s="112">
        <f>SUM(F8:F24)</f>
        <v>17</v>
      </c>
      <c r="G25" s="112">
        <f>SUM(G8:G24)</f>
        <v>17</v>
      </c>
      <c r="H25" s="112">
        <f t="shared" ref="H25:L25" si="2">SUM(H8:H24)</f>
        <v>0</v>
      </c>
      <c r="I25" s="112">
        <f t="shared" si="2"/>
        <v>17</v>
      </c>
      <c r="J25" s="112">
        <f t="shared" si="2"/>
        <v>2.3600000000000012</v>
      </c>
      <c r="K25" s="112">
        <f t="shared" si="2"/>
        <v>0</v>
      </c>
      <c r="L25" s="112">
        <f t="shared" si="2"/>
        <v>0</v>
      </c>
    </row>
  </sheetData>
  <mergeCells count="25">
    <mergeCell ref="C19:C20"/>
    <mergeCell ref="B21:B24"/>
    <mergeCell ref="C21:C24"/>
    <mergeCell ref="A8:A24"/>
    <mergeCell ref="B8:B10"/>
    <mergeCell ref="C8:C10"/>
    <mergeCell ref="B11:B12"/>
    <mergeCell ref="C11:C12"/>
    <mergeCell ref="B15:B18"/>
    <mergeCell ref="C15:C18"/>
    <mergeCell ref="B19:B20"/>
    <mergeCell ref="A2:L2"/>
    <mergeCell ref="G5:H5"/>
    <mergeCell ref="I5:J5"/>
    <mergeCell ref="K5:L5"/>
    <mergeCell ref="A4:A6"/>
    <mergeCell ref="B4:C4"/>
    <mergeCell ref="D4:E4"/>
    <mergeCell ref="F4:H4"/>
    <mergeCell ref="I4:L4"/>
    <mergeCell ref="B5:B6"/>
    <mergeCell ref="C5:C6"/>
    <mergeCell ref="D5:D6"/>
    <mergeCell ref="E5:E6"/>
    <mergeCell ref="F5:F6"/>
  </mergeCells>
  <conditionalFormatting sqref="A25 B16:B25 C13:C25 F8:L25 E25 D8:D25 C8:C11 B8:B10">
    <cfRule type="cellIs" dxfId="9" priority="4" stopIfTrue="1" operator="equal">
      <formula>0</formula>
    </cfRule>
  </conditionalFormatting>
  <conditionalFormatting sqref="C19 C21 C8:C11 C13:C15">
    <cfRule type="cellIs" dxfId="8" priority="3" stopIfTrue="1" operator="equal">
      <formula>0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30</vt:i4>
      </vt:variant>
    </vt:vector>
  </HeadingPairs>
  <TitlesOfParts>
    <vt:vector size="48" baseType="lpstr">
      <vt:lpstr>СВОДНИ 2021</vt:lpstr>
      <vt:lpstr>СВОДНИ 2022 332</vt:lpstr>
      <vt:lpstr>QR svod</vt:lpstr>
      <vt:lpstr>ҚҚР</vt:lpstr>
      <vt:lpstr>СВОДНИИ 2022 332 (3)</vt:lpstr>
      <vt:lpstr>СВОДНИ 2022 332 (2)</vt:lpstr>
      <vt:lpstr>QR atpa-at (3)</vt:lpstr>
      <vt:lpstr>QR atpa-at (4)</vt:lpstr>
      <vt:lpstr>QR atpa-at (6)</vt:lpstr>
      <vt:lpstr>QR atpa-at (7)</vt:lpstr>
      <vt:lpstr>QR atpa-at (8)</vt:lpstr>
      <vt:lpstr>QR atpa-at (9)</vt:lpstr>
      <vt:lpstr>QR atpa-at (10)</vt:lpstr>
      <vt:lpstr>QR atpa-at (11)</vt:lpstr>
      <vt:lpstr>QR atpa-at (12)</vt:lpstr>
      <vt:lpstr>QR atpa-at (13)</vt:lpstr>
      <vt:lpstr>Лист1 (2)</vt:lpstr>
      <vt:lpstr>Лист1</vt:lpstr>
      <vt:lpstr>'QR atpa-at (10)'!Заголовки_для_печати</vt:lpstr>
      <vt:lpstr>'QR atpa-at (11)'!Заголовки_для_печати</vt:lpstr>
      <vt:lpstr>'QR atpa-at (12)'!Заголовки_для_печати</vt:lpstr>
      <vt:lpstr>'QR atpa-at (13)'!Заголовки_для_печати</vt:lpstr>
      <vt:lpstr>'QR atpa-at (3)'!Заголовки_для_печати</vt:lpstr>
      <vt:lpstr>'QR atpa-at (4)'!Заголовки_для_печати</vt:lpstr>
      <vt:lpstr>'QR atpa-at (6)'!Заголовки_для_печати</vt:lpstr>
      <vt:lpstr>'QR atpa-at (7)'!Заголовки_для_печати</vt:lpstr>
      <vt:lpstr>'QR atpa-at (8)'!Заголовки_для_печати</vt:lpstr>
      <vt:lpstr>'QR atpa-at (9)'!Заголовки_для_печати</vt:lpstr>
      <vt:lpstr>ҚҚР!Заголовки_для_печати</vt:lpstr>
      <vt:lpstr>'СВОДНИ 2021'!Заголовки_для_печати</vt:lpstr>
      <vt:lpstr>'СВОДНИ 2022 332'!Заголовки_для_печати</vt:lpstr>
      <vt:lpstr>'СВОДНИ 2022 332 (2)'!Заголовки_для_печати</vt:lpstr>
      <vt:lpstr>'СВОДНИИ 2022 332 (3)'!Заголовки_для_печати</vt:lpstr>
      <vt:lpstr>'QR atpa-at (10)'!Область_печати</vt:lpstr>
      <vt:lpstr>'QR atpa-at (11)'!Область_печати</vt:lpstr>
      <vt:lpstr>'QR atpa-at (12)'!Область_печати</vt:lpstr>
      <vt:lpstr>'QR atpa-at (13)'!Область_печати</vt:lpstr>
      <vt:lpstr>'QR atpa-at (3)'!Область_печати</vt:lpstr>
      <vt:lpstr>'QR atpa-at (4)'!Область_печати</vt:lpstr>
      <vt:lpstr>'QR atpa-at (6)'!Область_печати</vt:lpstr>
      <vt:lpstr>'QR atpa-at (7)'!Область_печати</vt:lpstr>
      <vt:lpstr>'QR atpa-at (8)'!Область_печати</vt:lpstr>
      <vt:lpstr>'QR atpa-at (9)'!Область_печати</vt:lpstr>
      <vt:lpstr>ҚҚР!Область_печати</vt:lpstr>
      <vt:lpstr>'СВОДНИ 2021'!Область_печати</vt:lpstr>
      <vt:lpstr>'СВОДНИ 2022 332'!Область_печати</vt:lpstr>
      <vt:lpstr>'СВОДНИ 2022 332 (2)'!Область_печати</vt:lpstr>
      <vt:lpstr>'СВОДНИИ 2022 332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КЕНГАШ</dc:creator>
  <cp:lastModifiedBy>KENGASH</cp:lastModifiedBy>
  <cp:lastPrinted>2022-03-23T05:59:47Z</cp:lastPrinted>
  <dcterms:created xsi:type="dcterms:W3CDTF">2021-08-03T06:52:34Z</dcterms:created>
  <dcterms:modified xsi:type="dcterms:W3CDTF">2022-03-29T10:24:01Z</dcterms:modified>
</cp:coreProperties>
</file>