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GASH\Desktop\Базага киритиш учун номма-ном\"/>
    </mc:Choice>
  </mc:AlternateContent>
  <xr:revisionPtr revIDLastSave="0" documentId="13_ncr:1_{8CE68A57-2708-4EE7-B2EC-D5C8AF14FE2C}" xr6:coauthVersionLast="36" xr6:coauthVersionMax="36" xr10:uidLastSave="{00000000-0000-0000-0000-000000000000}"/>
  <bookViews>
    <workbookView xWindow="0" yWindow="0" windowWidth="26460" windowHeight="11415" firstSheet="3" activeTab="3" xr2:uid="{00000000-000D-0000-FFFF-FFFF00000000}"/>
  </bookViews>
  <sheets>
    <sheet name="СВОДНИ 2021" sheetId="1" state="hidden" r:id="rId1"/>
    <sheet name="СВОДНИ 2022 332" sheetId="2" state="hidden" r:id="rId2"/>
    <sheet name="QR svod" sheetId="6" state="hidden" r:id="rId3"/>
    <sheet name="QR atpa-at (2)" sheetId="9" r:id="rId4"/>
    <sheet name="СВОДНИ 2022 332 (2)" sheetId="3" state="hidden" r:id="rId5"/>
  </sheets>
  <definedNames>
    <definedName name="_xlnm._FilterDatabase" localSheetId="3" hidden="1">'QR atpa-at (2)'!$A$7:$J$7</definedName>
    <definedName name="_xlnm.Print_Titles" localSheetId="3">'QR atpa-at (2)'!$4:$6</definedName>
    <definedName name="_xlnm.Print_Titles" localSheetId="0">'СВОДНИ 2021'!$A:$B</definedName>
    <definedName name="_xlnm.Print_Titles" localSheetId="1">'СВОДНИ 2022 332'!$A:$B</definedName>
    <definedName name="_xlnm.Print_Titles" localSheetId="4">'СВОДНИ 2022 332 (2)'!$A:$B</definedName>
    <definedName name="_xlnm.Print_Area" localSheetId="3">'QR atpa-at (2)'!$A$1:$H$355</definedName>
    <definedName name="_xlnm.Print_Area" localSheetId="0">'СВОДНИ 2021'!$A$1:$N$30</definedName>
    <definedName name="_xlnm.Print_Area" localSheetId="1">'СВОДНИ 2022 332'!$A$1:$G$28</definedName>
    <definedName name="_xlnm.Print_Area" localSheetId="4">'СВОДНИ 2022 332 (2)'!$A$1:$M$39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4" i="9" l="1"/>
  <c r="B354" i="9"/>
  <c r="G353" i="9"/>
  <c r="F353" i="9"/>
  <c r="D343" i="9"/>
  <c r="D344" i="9" s="1"/>
  <c r="D345" i="9" s="1"/>
  <c r="D346" i="9" s="1"/>
  <c r="D347" i="9" s="1"/>
  <c r="D348" i="9" s="1"/>
  <c r="D349" i="9" s="1"/>
  <c r="D350" i="9" s="1"/>
  <c r="D351" i="9" s="1"/>
  <c r="D352" i="9" s="1"/>
  <c r="G341" i="9"/>
  <c r="F341" i="9"/>
  <c r="D321" i="9"/>
  <c r="D322" i="9" s="1"/>
  <c r="D323" i="9" s="1"/>
  <c r="D324" i="9" s="1"/>
  <c r="D325" i="9" s="1"/>
  <c r="D326" i="9" s="1"/>
  <c r="D327" i="9" s="1"/>
  <c r="D328" i="9" s="1"/>
  <c r="D329" i="9" s="1"/>
  <c r="D330" i="9" s="1"/>
  <c r="D331" i="9" s="1"/>
  <c r="D332" i="9" s="1"/>
  <c r="D333" i="9" s="1"/>
  <c r="D334" i="9" s="1"/>
  <c r="D335" i="9" s="1"/>
  <c r="D336" i="9" s="1"/>
  <c r="D337" i="9" s="1"/>
  <c r="D338" i="9" s="1"/>
  <c r="D339" i="9" s="1"/>
  <c r="D340" i="9" s="1"/>
  <c r="G319" i="9"/>
  <c r="F319" i="9"/>
  <c r="D287" i="9"/>
  <c r="D288" i="9" s="1"/>
  <c r="D289" i="9" s="1"/>
  <c r="D290" i="9" s="1"/>
  <c r="D291" i="9" s="1"/>
  <c r="D292" i="9" s="1"/>
  <c r="D293" i="9" s="1"/>
  <c r="D294" i="9" s="1"/>
  <c r="D295" i="9" s="1"/>
  <c r="D296" i="9" s="1"/>
  <c r="D297" i="9" s="1"/>
  <c r="D298" i="9" s="1"/>
  <c r="D299" i="9" s="1"/>
  <c r="D300" i="9" s="1"/>
  <c r="D301" i="9" s="1"/>
  <c r="D302" i="9" s="1"/>
  <c r="D303" i="9" s="1"/>
  <c r="D304" i="9" s="1"/>
  <c r="D305" i="9" s="1"/>
  <c r="D306" i="9" s="1"/>
  <c r="D307" i="9" s="1"/>
  <c r="D308" i="9" s="1"/>
  <c r="D309" i="9" s="1"/>
  <c r="D310" i="9" s="1"/>
  <c r="D311" i="9" s="1"/>
  <c r="D312" i="9" s="1"/>
  <c r="D313" i="9" s="1"/>
  <c r="D314" i="9" s="1"/>
  <c r="D315" i="9" s="1"/>
  <c r="D316" i="9" s="1"/>
  <c r="D317" i="9" s="1"/>
  <c r="D318" i="9" s="1"/>
  <c r="D286" i="9"/>
  <c r="G284" i="9"/>
  <c r="F284" i="9"/>
  <c r="D252" i="9"/>
  <c r="D253" i="9" s="1"/>
  <c r="D254" i="9" s="1"/>
  <c r="D255" i="9" s="1"/>
  <c r="D256" i="9" s="1"/>
  <c r="D257" i="9" s="1"/>
  <c r="D258" i="9" s="1"/>
  <c r="D259" i="9" s="1"/>
  <c r="D260" i="9" s="1"/>
  <c r="D261" i="9" s="1"/>
  <c r="D262" i="9" s="1"/>
  <c r="D263" i="9" s="1"/>
  <c r="D264" i="9" s="1"/>
  <c r="D265" i="9" s="1"/>
  <c r="D266" i="9" s="1"/>
  <c r="D267" i="9" s="1"/>
  <c r="D268" i="9" s="1"/>
  <c r="D269" i="9" s="1"/>
  <c r="D270" i="9" s="1"/>
  <c r="D271" i="9" s="1"/>
  <c r="D272" i="9" s="1"/>
  <c r="D273" i="9" s="1"/>
  <c r="D274" i="9" s="1"/>
  <c r="D275" i="9" s="1"/>
  <c r="D276" i="9" s="1"/>
  <c r="D277" i="9" s="1"/>
  <c r="D278" i="9" s="1"/>
  <c r="D279" i="9" s="1"/>
  <c r="D280" i="9" s="1"/>
  <c r="D281" i="9" s="1"/>
  <c r="D282" i="9" s="1"/>
  <c r="D283" i="9" s="1"/>
  <c r="D251" i="9"/>
  <c r="D250" i="9"/>
  <c r="H248" i="9"/>
  <c r="G248" i="9"/>
  <c r="F247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D221" i="9"/>
  <c r="D222" i="9" s="1"/>
  <c r="D223" i="9" s="1"/>
  <c r="D224" i="9" s="1"/>
  <c r="D225" i="9" s="1"/>
  <c r="D226" i="9" s="1"/>
  <c r="D227" i="9" s="1"/>
  <c r="D228" i="9" s="1"/>
  <c r="D229" i="9" s="1"/>
  <c r="D230" i="9" s="1"/>
  <c r="D231" i="9" s="1"/>
  <c r="D232" i="9" s="1"/>
  <c r="D233" i="9" s="1"/>
  <c r="D234" i="9" s="1"/>
  <c r="D235" i="9" s="1"/>
  <c r="D236" i="9" s="1"/>
  <c r="D237" i="9" s="1"/>
  <c r="D238" i="9" s="1"/>
  <c r="D239" i="9" s="1"/>
  <c r="D240" i="9" s="1"/>
  <c r="D241" i="9" s="1"/>
  <c r="D242" i="9" s="1"/>
  <c r="D243" i="9" s="1"/>
  <c r="D244" i="9" s="1"/>
  <c r="D245" i="9" s="1"/>
  <c r="D246" i="9" s="1"/>
  <c r="D247" i="9" s="1"/>
  <c r="F220" i="9"/>
  <c r="F248" i="9" s="1"/>
  <c r="G219" i="9"/>
  <c r="F218" i="9"/>
  <c r="F217" i="9"/>
  <c r="F216" i="9"/>
  <c r="F215" i="9"/>
  <c r="F214" i="9"/>
  <c r="F213" i="9"/>
  <c r="F212" i="9"/>
  <c r="F211" i="9"/>
  <c r="F210" i="9"/>
  <c r="F209" i="9"/>
  <c r="D209" i="9"/>
  <c r="D210" i="9" s="1"/>
  <c r="D211" i="9" s="1"/>
  <c r="D212" i="9" s="1"/>
  <c r="D213" i="9" s="1"/>
  <c r="D214" i="9" s="1"/>
  <c r="D215" i="9" s="1"/>
  <c r="D216" i="9" s="1"/>
  <c r="D217" i="9" s="1"/>
  <c r="D218" i="9" s="1"/>
  <c r="F208" i="9"/>
  <c r="D208" i="9"/>
  <c r="F207" i="9"/>
  <c r="G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D183" i="9"/>
  <c r="D184" i="9" s="1"/>
  <c r="D185" i="9" s="1"/>
  <c r="D186" i="9" s="1"/>
  <c r="D187" i="9" s="1"/>
  <c r="D188" i="9" s="1"/>
  <c r="D189" i="9" s="1"/>
  <c r="D190" i="9" s="1"/>
  <c r="D191" i="9" s="1"/>
  <c r="D192" i="9" s="1"/>
  <c r="D193" i="9" s="1"/>
  <c r="D194" i="9" s="1"/>
  <c r="D195" i="9" s="1"/>
  <c r="D196" i="9" s="1"/>
  <c r="D197" i="9" s="1"/>
  <c r="D198" i="9" s="1"/>
  <c r="D199" i="9" s="1"/>
  <c r="D200" i="9" s="1"/>
  <c r="D201" i="9" s="1"/>
  <c r="D202" i="9" s="1"/>
  <c r="D203" i="9" s="1"/>
  <c r="D204" i="9" s="1"/>
  <c r="D205" i="9" s="1"/>
  <c r="F182" i="9"/>
  <c r="G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J168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D138" i="9"/>
  <c r="D139" i="9" s="1"/>
  <c r="D140" i="9" s="1"/>
  <c r="D141" i="9" s="1"/>
  <c r="D142" i="9" s="1"/>
  <c r="D143" i="9" s="1"/>
  <c r="D144" i="9" s="1"/>
  <c r="D145" i="9" s="1"/>
  <c r="D146" i="9" s="1"/>
  <c r="D147" i="9" s="1"/>
  <c r="D148" i="9" s="1"/>
  <c r="D149" i="9" s="1"/>
  <c r="D150" i="9" s="1"/>
  <c r="D151" i="9" s="1"/>
  <c r="D152" i="9" s="1"/>
  <c r="D153" i="9" s="1"/>
  <c r="D154" i="9" s="1"/>
  <c r="D155" i="9" s="1"/>
  <c r="D156" i="9" s="1"/>
  <c r="D157" i="9" s="1"/>
  <c r="D158" i="9" s="1"/>
  <c r="D159" i="9" s="1"/>
  <c r="D160" i="9" s="1"/>
  <c r="D161" i="9" s="1"/>
  <c r="D162" i="9" s="1"/>
  <c r="D163" i="9" s="1"/>
  <c r="D164" i="9" s="1"/>
  <c r="D165" i="9" s="1"/>
  <c r="D166" i="9" s="1"/>
  <c r="D167" i="9" s="1"/>
  <c r="D168" i="9" s="1"/>
  <c r="D169" i="9" s="1"/>
  <c r="D170" i="9" s="1"/>
  <c r="D171" i="9" s="1"/>
  <c r="D172" i="9" s="1"/>
  <c r="D173" i="9" s="1"/>
  <c r="D174" i="9" s="1"/>
  <c r="D175" i="9" s="1"/>
  <c r="D176" i="9" s="1"/>
  <c r="D177" i="9" s="1"/>
  <c r="D178" i="9" s="1"/>
  <c r="D179" i="9" s="1"/>
  <c r="D180" i="9" s="1"/>
  <c r="F137" i="9"/>
  <c r="H136" i="9"/>
  <c r="G136" i="9"/>
  <c r="F135" i="9"/>
  <c r="F134" i="9"/>
  <c r="F133" i="9"/>
  <c r="F132" i="9"/>
  <c r="F131" i="9"/>
  <c r="F130" i="9"/>
  <c r="F129" i="9"/>
  <c r="F128" i="9"/>
  <c r="D128" i="9"/>
  <c r="D129" i="9" s="1"/>
  <c r="D130" i="9" s="1"/>
  <c r="D131" i="9" s="1"/>
  <c r="D132" i="9" s="1"/>
  <c r="D133" i="9" s="1"/>
  <c r="D134" i="9" s="1"/>
  <c r="D135" i="9" s="1"/>
  <c r="F127" i="9"/>
  <c r="H126" i="9"/>
  <c r="G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D93" i="9"/>
  <c r="D94" i="9" s="1"/>
  <c r="D95" i="9" s="1"/>
  <c r="D96" i="9" s="1"/>
  <c r="D97" i="9" s="1"/>
  <c r="D98" i="9" s="1"/>
  <c r="D99" i="9" s="1"/>
  <c r="D100" i="9" s="1"/>
  <c r="D101" i="9" s="1"/>
  <c r="D102" i="9" s="1"/>
  <c r="D103" i="9" s="1"/>
  <c r="D104" i="9" s="1"/>
  <c r="D105" i="9" s="1"/>
  <c r="D106" i="9" s="1"/>
  <c r="D107" i="9" s="1"/>
  <c r="D108" i="9" s="1"/>
  <c r="D109" i="9" s="1"/>
  <c r="D110" i="9" s="1"/>
  <c r="D111" i="9" s="1"/>
  <c r="D112" i="9" s="1"/>
  <c r="D113" i="9" s="1"/>
  <c r="D114" i="9" s="1"/>
  <c r="D115" i="9" s="1"/>
  <c r="D116" i="9" s="1"/>
  <c r="D117" i="9" s="1"/>
  <c r="D118" i="9" s="1"/>
  <c r="D119" i="9" s="1"/>
  <c r="D120" i="9" s="1"/>
  <c r="D121" i="9" s="1"/>
  <c r="D122" i="9" s="1"/>
  <c r="D123" i="9" s="1"/>
  <c r="D124" i="9" s="1"/>
  <c r="D125" i="9" s="1"/>
  <c r="F92" i="9"/>
  <c r="D92" i="9"/>
  <c r="F91" i="9"/>
  <c r="G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D68" i="9"/>
  <c r="D69" i="9" s="1"/>
  <c r="D70" i="9" s="1"/>
  <c r="D71" i="9" s="1"/>
  <c r="D72" i="9" s="1"/>
  <c r="D73" i="9" s="1"/>
  <c r="D74" i="9" s="1"/>
  <c r="D75" i="9" s="1"/>
  <c r="D76" i="9" s="1"/>
  <c r="D77" i="9" s="1"/>
  <c r="D78" i="9" s="1"/>
  <c r="D79" i="9" s="1"/>
  <c r="D80" i="9" s="1"/>
  <c r="D81" i="9" s="1"/>
  <c r="D82" i="9" s="1"/>
  <c r="D83" i="9" s="1"/>
  <c r="D84" i="9" s="1"/>
  <c r="D85" i="9" s="1"/>
  <c r="D86" i="9" s="1"/>
  <c r="D87" i="9" s="1"/>
  <c r="D88" i="9" s="1"/>
  <c r="D89" i="9" s="1"/>
  <c r="F67" i="9"/>
  <c r="G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D50" i="9"/>
  <c r="D51" i="9" s="1"/>
  <c r="D52" i="9" s="1"/>
  <c r="D53" i="9" s="1"/>
  <c r="D54" i="9" s="1"/>
  <c r="D55" i="9" s="1"/>
  <c r="D56" i="9" s="1"/>
  <c r="D57" i="9" s="1"/>
  <c r="D58" i="9" s="1"/>
  <c r="D59" i="9" s="1"/>
  <c r="D60" i="9" s="1"/>
  <c r="D61" i="9" s="1"/>
  <c r="D62" i="9" s="1"/>
  <c r="D63" i="9" s="1"/>
  <c r="D64" i="9" s="1"/>
  <c r="D65" i="9" s="1"/>
  <c r="F49" i="9"/>
  <c r="G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D24" i="9"/>
  <c r="D25" i="9" s="1"/>
  <c r="D26" i="9" s="1"/>
  <c r="D27" i="9" s="1"/>
  <c r="D28" i="9" s="1"/>
  <c r="D29" i="9" s="1"/>
  <c r="D30" i="9" s="1"/>
  <c r="D31" i="9" s="1"/>
  <c r="D32" i="9" s="1"/>
  <c r="D33" i="9" s="1"/>
  <c r="D34" i="9" s="1"/>
  <c r="D35" i="9" s="1"/>
  <c r="D36" i="9" s="1"/>
  <c r="D37" i="9" s="1"/>
  <c r="D38" i="9" s="1"/>
  <c r="D39" i="9" s="1"/>
  <c r="D40" i="9" s="1"/>
  <c r="D41" i="9" s="1"/>
  <c r="D42" i="9" s="1"/>
  <c r="D43" i="9" s="1"/>
  <c r="D44" i="9" s="1"/>
  <c r="D45" i="9" s="1"/>
  <c r="D46" i="9" s="1"/>
  <c r="D47" i="9" s="1"/>
  <c r="F23" i="9"/>
  <c r="G22" i="9"/>
  <c r="F21" i="9"/>
  <c r="F20" i="9"/>
  <c r="F19" i="9"/>
  <c r="F18" i="9"/>
  <c r="F17" i="9"/>
  <c r="F16" i="9"/>
  <c r="F15" i="9"/>
  <c r="F14" i="9"/>
  <c r="F13" i="9"/>
  <c r="F12" i="9"/>
  <c r="F11" i="9"/>
  <c r="F10" i="9"/>
  <c r="D10" i="9"/>
  <c r="D11" i="9" s="1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F9" i="9"/>
  <c r="F8" i="9"/>
  <c r="B7" i="9"/>
  <c r="C7" i="9" s="1"/>
  <c r="D7" i="9" s="1"/>
  <c r="E7" i="9" s="1"/>
  <c r="F7" i="9" s="1"/>
  <c r="G7" i="9" s="1"/>
  <c r="H7" i="9" s="1"/>
  <c r="F48" i="9" l="1"/>
  <c r="F136" i="9"/>
  <c r="F22" i="9"/>
  <c r="F126" i="9"/>
  <c r="G354" i="9"/>
  <c r="F181" i="9"/>
  <c r="F90" i="9"/>
  <c r="F66" i="9"/>
  <c r="F206" i="9"/>
  <c r="F219" i="9"/>
  <c r="F354" i="9" s="1"/>
  <c r="N20" i="6" l="1"/>
  <c r="N26" i="6" s="1"/>
  <c r="M26" i="6" l="1"/>
  <c r="J26" i="6"/>
  <c r="C26" i="6" l="1"/>
  <c r="E26" i="6"/>
  <c r="L26" i="6"/>
  <c r="O26" i="6"/>
  <c r="P26" i="6"/>
  <c r="H26" i="6"/>
  <c r="G26" i="6"/>
  <c r="A13" i="6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I26" i="6"/>
  <c r="F26" i="6"/>
  <c r="B11" i="6"/>
  <c r="C11" i="6" s="1"/>
  <c r="D11" i="6" s="1"/>
  <c r="E11" i="6" s="1"/>
  <c r="F11" i="6" s="1"/>
  <c r="G11" i="6" s="1"/>
  <c r="H11" i="6" s="1"/>
  <c r="I11" i="6" s="1"/>
  <c r="J11" i="6" s="1"/>
  <c r="K11" i="6" s="1"/>
  <c r="L11" i="6" s="1"/>
  <c r="M11" i="6" s="1"/>
  <c r="N11" i="6" s="1"/>
  <c r="O11" i="6" s="1"/>
  <c r="P11" i="6" s="1"/>
  <c r="K26" i="6" l="1"/>
  <c r="D26" i="6"/>
  <c r="L24" i="3" l="1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24" i="3" s="1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10" i="3"/>
  <c r="J24" i="3"/>
  <c r="K15" i="3"/>
  <c r="K24" i="3" s="1"/>
  <c r="H24" i="3"/>
  <c r="I23" i="3"/>
  <c r="G23" i="3" s="1"/>
  <c r="I22" i="3"/>
  <c r="G22" i="3" s="1"/>
  <c r="I21" i="3"/>
  <c r="G21" i="3" s="1"/>
  <c r="I20" i="3"/>
  <c r="G20" i="3" s="1"/>
  <c r="I19" i="3"/>
  <c r="G19" i="3" s="1"/>
  <c r="I18" i="3"/>
  <c r="G18" i="3" s="1"/>
  <c r="I17" i="3"/>
  <c r="G17" i="3" s="1"/>
  <c r="I16" i="3"/>
  <c r="G16" i="3" s="1"/>
  <c r="I15" i="3"/>
  <c r="I14" i="3"/>
  <c r="G14" i="3" s="1"/>
  <c r="I13" i="3"/>
  <c r="G13" i="3" s="1"/>
  <c r="I12" i="3"/>
  <c r="G12" i="3" s="1"/>
  <c r="I11" i="3"/>
  <c r="G11" i="3" s="1"/>
  <c r="I10" i="3"/>
  <c r="G10" i="3" s="1"/>
  <c r="G15" i="3" l="1"/>
  <c r="G24" i="3" s="1"/>
  <c r="I24" i="3"/>
  <c r="F24" i="3"/>
  <c r="C24" i="3"/>
  <c r="A17" i="3"/>
  <c r="A18" i="3" s="1"/>
  <c r="A19" i="3" s="1"/>
  <c r="A20" i="3" s="1"/>
  <c r="A21" i="3" s="1"/>
  <c r="A22" i="3" s="1"/>
  <c r="A23" i="3" s="1"/>
  <c r="A11" i="3"/>
  <c r="A12" i="3" s="1"/>
  <c r="A13" i="3" s="1"/>
  <c r="A14" i="3" s="1"/>
  <c r="G19" i="2"/>
  <c r="F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C19" i="2"/>
  <c r="D19" i="2"/>
  <c r="A6" i="2"/>
  <c r="A7" i="2" s="1"/>
  <c r="A8" i="2" s="1"/>
  <c r="A9" i="2" s="1"/>
  <c r="A12" i="2" s="1"/>
  <c r="A13" i="2" s="1"/>
  <c r="A14" i="2" s="1"/>
  <c r="A15" i="2" s="1"/>
  <c r="A16" i="2" s="1"/>
  <c r="A17" i="2" s="1"/>
  <c r="A18" i="2" s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N21" i="1"/>
  <c r="L21" i="1"/>
  <c r="J21" i="1"/>
  <c r="H21" i="1"/>
  <c r="F21" i="1"/>
  <c r="E19" i="2" l="1"/>
  <c r="C21" i="1"/>
  <c r="D14" i="1"/>
  <c r="M21" i="1"/>
  <c r="K21" i="1"/>
  <c r="I21" i="1"/>
  <c r="G21" i="1"/>
  <c r="E21" i="1"/>
  <c r="D20" i="1"/>
  <c r="D19" i="1"/>
  <c r="D18" i="1"/>
  <c r="D17" i="1"/>
  <c r="D16" i="1"/>
  <c r="D15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<sst xmlns="http://schemas.openxmlformats.org/spreadsheetml/2006/main" count="634" uniqueCount="524">
  <si>
    <t>№</t>
  </si>
  <si>
    <t>Ҳудудлар номи</t>
  </si>
  <si>
    <t>ЖАМИ</t>
  </si>
  <si>
    <t>Жами 
2022-2026 йилларда</t>
  </si>
  <si>
    <t>Амударьё</t>
  </si>
  <si>
    <t>Шўманой</t>
  </si>
  <si>
    <t>Қонликўл</t>
  </si>
  <si>
    <t>Қўнғирот</t>
  </si>
  <si>
    <t>Мўйноқ</t>
  </si>
  <si>
    <t>Тўрткўл</t>
  </si>
  <si>
    <t>Беруний</t>
  </si>
  <si>
    <t>Элликқалъа</t>
  </si>
  <si>
    <t>Кегейли</t>
  </si>
  <si>
    <t>Бўзатов</t>
  </si>
  <si>
    <t>Чимбой</t>
  </si>
  <si>
    <t>Қораўзак</t>
  </si>
  <si>
    <t>Тахтакўпир</t>
  </si>
  <si>
    <t>Нукус тумани</t>
  </si>
  <si>
    <t>Хўжайли</t>
  </si>
  <si>
    <t>Тахиатош</t>
  </si>
  <si>
    <t xml:space="preserve">Қорақалпоғистон фермер, деҳқон хўжаликлари ва томорқа ер эгалари кенгаши раиснинг ўринбосари </t>
  </si>
  <si>
    <t>Д.Отарбаев</t>
  </si>
  <si>
    <t>Жами МФЙ сони</t>
  </si>
  <si>
    <t>Мфй сони</t>
  </si>
  <si>
    <t>Кудук сони</t>
  </si>
  <si>
    <t xml:space="preserve">Коракалпогистон Республикаси, Махалла ва оиоани куллаб-кувватлаш вазири </t>
  </si>
  <si>
    <t>С.Турманов</t>
  </si>
  <si>
    <t>Коракалпогистон Республикаси сув хужалиги вазири уринбосари</t>
  </si>
  <si>
    <t>Т.Мадиреймов</t>
  </si>
  <si>
    <t xml:space="preserve">Ўзбекистон Республикаси Вазирлар Маҳкамасининг 459-сонли қарорига мувофиқ  сув таъминоти оғир ҳудудлардаги аҳоли томорқаларида вертикал суғориш қудуқларини бурғулаш учун 2022-2026 йилларда   "Манзилли дастур"га шакиллантириш прогноз режаси </t>
  </si>
  <si>
    <t>Туманлар номи</t>
  </si>
  <si>
    <t>Туманлар сони</t>
  </si>
  <si>
    <t>Маҳаллалар сони</t>
  </si>
  <si>
    <t>Қазиладиган қудуқлар сони</t>
  </si>
  <si>
    <t>шундан</t>
  </si>
  <si>
    <t>кичик қудуқлар сони</t>
  </si>
  <si>
    <t>катта қудуқлар сони</t>
  </si>
  <si>
    <t>Турткул</t>
  </si>
  <si>
    <t>Ўзбекистон Республикаси Президентининг 2021 йил 16 декабрь кунги ПҚ-54-сонли карорига асосан 2022 йилда сув таъминоти оғир ҳудудлардаги аҳоли томорқаларини суғориш қудуқларини ишга тушириш 
ПРОГНОЗ КЎРСАТКИЧЛАРИ</t>
  </si>
  <si>
    <t>Қ.Нурымбетов</t>
  </si>
  <si>
    <t>"TASDIQLAYMAN"</t>
  </si>
  <si>
    <t>_____________________ K.Sariyev</t>
  </si>
  <si>
    <t>"_____" ___________________ 2021-yil</t>
  </si>
  <si>
    <t>Tumanlar nomi</t>
  </si>
  <si>
    <t>T/R</t>
  </si>
  <si>
    <t>Mahallalar soni</t>
  </si>
  <si>
    <t>Mahallalar nomi</t>
  </si>
  <si>
    <t>Quduq qazish istagini bildirgan talabgorning F.I.SH</t>
  </si>
  <si>
    <t>kichik quduqlar soni</t>
  </si>
  <si>
    <t>katta quduqlar soni</t>
  </si>
  <si>
    <t>QR jami</t>
  </si>
  <si>
    <t>Sho‘manoy</t>
  </si>
  <si>
    <t>Qonliko‘l</t>
  </si>
  <si>
    <t>Qo‘ng‘irot</t>
  </si>
  <si>
    <t>Mo‘ynoq</t>
  </si>
  <si>
    <t>Beruniy</t>
  </si>
  <si>
    <t>To‘rtko‘l</t>
  </si>
  <si>
    <t>Ellikqal’a</t>
  </si>
  <si>
    <t>Kegeyli</t>
  </si>
  <si>
    <t>Bo‘zatov</t>
  </si>
  <si>
    <t>Chimboy</t>
  </si>
  <si>
    <t>Qorao‘zak</t>
  </si>
  <si>
    <t>Taxtako‘pir</t>
  </si>
  <si>
    <t>Nukus t</t>
  </si>
  <si>
    <t>Xo‘jayli</t>
  </si>
  <si>
    <t>Qoraqalpog‘iston Respublikasi 
Vazirlar Kengashining Raisi</t>
  </si>
  <si>
    <t>Qoraqalpog‘iston fermer, dehqon xo‘jaliklari va tomorqa yer egalari kengashi raisi</t>
  </si>
  <si>
    <t>S.Turmanov</t>
  </si>
  <si>
    <t>Q.Nurimbetov</t>
  </si>
  <si>
    <t>O‘zbekiston Respublikasi Prezidentining 2021-yil 16-dekabr kungi PQ-54-sonli qaroriga asosan 2022-yilda suv ta’minoti og‘ir hududlardagi aholi tomorqalarini sug‘orish va quduqlarini ishga tushirish 
P R O G N O Z  K O‘ R S A T K I CH L A R I</t>
  </si>
  <si>
    <t>N.Erlepesov</t>
  </si>
  <si>
    <t>Qoraqalpog‘iston Respublikasi Vazirlar Kengashi Raisining birinchi o‘rinbosari</t>
  </si>
  <si>
    <t>D.Usakov</t>
  </si>
  <si>
    <t>Qoraqalpog‘iston Respublikasi Suv xo‘jaligi vaziri</t>
  </si>
  <si>
    <t>shundan</t>
  </si>
  <si>
    <t>kichik quduqlar summasi (mln.sumda)</t>
  </si>
  <si>
    <t>katta quduqlar summasi (mln.sumda)</t>
  </si>
  <si>
    <t>Jami suv  bilan taminlanadi</t>
  </si>
  <si>
    <t>xonadon soni</t>
  </si>
  <si>
    <t>maydoni.ga</t>
  </si>
  <si>
    <t>Qoraqalpog‘iston Respublikasi Vazirlar Kengashi Raisining Mahalla va oilani qo‘llab-quvvatlash vaziri</t>
  </si>
  <si>
    <t>soni</t>
  </si>
  <si>
    <t>summasi (mln.sumda)</t>
  </si>
  <si>
    <t>Jami burg‘ulanadigan quduqlar soni</t>
  </si>
  <si>
    <t>MFY (QFY) lar</t>
  </si>
  <si>
    <t>Talabgor</t>
  </si>
  <si>
    <t>Shundan</t>
  </si>
  <si>
    <t>Т/R</t>
  </si>
  <si>
    <t>Nomi</t>
  </si>
  <si>
    <t>Talabgorlar (F.I.SH)</t>
  </si>
  <si>
    <t>Jami</t>
  </si>
  <si>
    <t>Katta hajmli quduq
(30 tа xonadonga) soni</t>
  </si>
  <si>
    <t>Xonadon soni</t>
  </si>
  <si>
    <t>Maydon, ga</t>
  </si>
  <si>
    <t>ХХХ</t>
  </si>
  <si>
    <t>_______________________N.Erlepesov</t>
  </si>
  <si>
    <t>“____ ” “_____________” 2021-yil</t>
  </si>
  <si>
    <t>Qoraqalpog‘iston Respublikasi 
Vazirlar Kengashi Raisining o‘rinbosari</t>
  </si>
  <si>
    <t>Arteziyan quduq qazishni rad etgan talabgorlar</t>
  </si>
  <si>
    <t>Arteziyan quduq qazish istagini bildirgan talabgorlar</t>
  </si>
  <si>
    <t>kichik hajmda</t>
  </si>
  <si>
    <t>katta hajmda</t>
  </si>
  <si>
    <t>kichik hajmli quduq orqali</t>
  </si>
  <si>
    <t>katta hajmli quduq orqali</t>
  </si>
  <si>
    <t>kichik hajmli quduq ( 1 ta xonadongа) soni</t>
  </si>
  <si>
    <t>katta hajmli quduq (30 ta xonadon ga) soni</t>
  </si>
  <si>
    <t>Burg‘ulanadigan quduqlar</t>
  </si>
  <si>
    <t>QR bo‘yicha</t>
  </si>
  <si>
    <t>Qoraqalpog‘iston Respublikasi tumanlarida suv ta’minoti og‘ir hududlaridagi aholi tomorqalari va qishloq xo‘jaligida foydalanilmayotgan yer maydonlarini foydalanishga kiritish bo‘yicha 2022-yilgi Manzilli ro‘yhati</t>
  </si>
  <si>
    <t>Begjanov Jılgeldi</t>
  </si>
  <si>
    <t>Mamıy OFY</t>
  </si>
  <si>
    <t>M.Abdullaev OFY</t>
  </si>
  <si>
    <t>Xosanov Sırlıbay</t>
  </si>
  <si>
    <t>Babajanov Xalmurza</t>
  </si>
  <si>
    <t>Xudaybergenov Ikram</t>
  </si>
  <si>
    <t>Joldasbaeva Roza</t>
  </si>
  <si>
    <t>Geldiev Arazlepes</t>
  </si>
  <si>
    <t>Arazımbetov Dawlet</t>
  </si>
  <si>
    <t>Qankuliev Bekturdı</t>
  </si>
  <si>
    <t>Baliev Merdan</t>
  </si>
  <si>
    <t>Diyxanabad OFY</t>
  </si>
  <si>
    <t>Ketenler OFY</t>
  </si>
  <si>
    <t>Birleshik OFY</t>
  </si>
  <si>
    <t>Jami tuman</t>
  </si>
  <si>
    <t>x</t>
  </si>
  <si>
    <t>Nauriz OFY</t>
  </si>
  <si>
    <t>Beskopir OFY</t>
  </si>
  <si>
    <t>Jana kala OFY</t>
  </si>
  <si>
    <t>Arzimbetkum OFY</t>
  </si>
  <si>
    <t>Maxambetov Paraxat</t>
  </si>
  <si>
    <t>Kurbashov Kanalbay</t>
  </si>
  <si>
    <t>Jubanov Perdebay</t>
  </si>
  <si>
    <t>Xojanazarov Saparbay</t>
  </si>
  <si>
    <t>Ashimov Jamal</t>
  </si>
  <si>
    <t>Ilyasov Muratbay</t>
  </si>
  <si>
    <t>Kalmuratov Aymurat</t>
  </si>
  <si>
    <t>Taspolatova Totiya</t>
  </si>
  <si>
    <t>Yusupov Abat</t>
  </si>
  <si>
    <t>Karimbaev Kamalatdin</t>
  </si>
  <si>
    <t>Nietov Aman</t>
  </si>
  <si>
    <t>Kurbaniyazov Baxtiyar</t>
  </si>
  <si>
    <t>Xojanov Biysen</t>
  </si>
  <si>
    <t>Paxratdinov Berdax</t>
  </si>
  <si>
    <t>Kazaxbaev Tilepbay</t>
  </si>
  <si>
    <t>Abay OFY</t>
  </si>
  <si>
    <t>Oltinsoy OFY</t>
  </si>
  <si>
    <t>Qizil-qala OFY</t>
  </si>
  <si>
    <t>Do'stlik OFY</t>
  </si>
  <si>
    <t>Biybazar OFY</t>
  </si>
  <si>
    <t>Tinchlik OFY</t>
  </si>
  <si>
    <t>Shobboz OFY</t>
  </si>
  <si>
    <t>Mustaqillik MFY</t>
  </si>
  <si>
    <t>Yusupov Maxsud Yerg‘alievich</t>
  </si>
  <si>
    <t>Djarmenova Mevagul Atabaevna</t>
  </si>
  <si>
    <t>Utemuratov Baxrom</t>
  </si>
  <si>
    <t>Nurjanov Azamat</t>
  </si>
  <si>
    <t>Xabibullaeva Shaxsanam</t>
  </si>
  <si>
    <t>Begjanova Damexan</t>
  </si>
  <si>
    <t>Abdullaev Pirnazar</t>
  </si>
  <si>
    <t>Adamova Saida Urazbaevna</t>
  </si>
  <si>
    <t>Abdullaev Ikram</t>
  </si>
  <si>
    <t>Yuldashev Baxыt Xalbaevich</t>
  </si>
  <si>
    <t>Dosaxova Zulfiya Bazarbaevna</t>
  </si>
  <si>
    <t>Allanazarov Madamin</t>
  </si>
  <si>
    <t>Aymaxanov Xabibulla</t>
  </si>
  <si>
    <t>Davletova Erkinoy</t>
  </si>
  <si>
    <t>Allayarov Adamboy</t>
  </si>
  <si>
    <t>Abdullaev Babamurat</t>
  </si>
  <si>
    <t>Karimov Murod</t>
  </si>
  <si>
    <t>Eserkegenov Tajiboy</t>
  </si>
  <si>
    <t>Xalimbetov Quvondiq</t>
  </si>
  <si>
    <t>Erxanov Qadam</t>
  </si>
  <si>
    <t>Saparov Shukurullo</t>
  </si>
  <si>
    <t>Babishov Maqsad</t>
  </si>
  <si>
    <t>Arapova Gulzira</t>
  </si>
  <si>
    <t>Karimov Maxmud</t>
  </si>
  <si>
    <t>Qutlimuradova Nodira</t>
  </si>
  <si>
    <t>Saparbayev Xolbay</t>
  </si>
  <si>
    <t>Mamutov Rashid</t>
  </si>
  <si>
    <t>Ismailov Xamza</t>
  </si>
  <si>
    <t>Kichik hajmli quduq
( 1 tа xonadonga) soni</t>
  </si>
  <si>
    <t>Rajapov Xasanboy</t>
  </si>
  <si>
    <t>Abdullayev Alimboy</t>
  </si>
  <si>
    <t>Yusupov Ahmad</t>
  </si>
  <si>
    <t>Bekmuratov Xaydar</t>
  </si>
  <si>
    <t>Ahmedov Yuldosh</t>
  </si>
  <si>
    <t>Sharq Yulduzi O’FY</t>
  </si>
  <si>
    <t>Tangribergenov Anvar</t>
  </si>
  <si>
    <t>Yuldashev Ilyos</t>
  </si>
  <si>
    <t>Yuldashev Ahmad</t>
  </si>
  <si>
    <t>Baltabayev Mashrab</t>
  </si>
  <si>
    <t>Karimov Jasur</t>
  </si>
  <si>
    <t>Egamberdiyeva Manzura</t>
  </si>
  <si>
    <t>Temirov Murod</t>
  </si>
  <si>
    <t>Sultanov Sadulla</t>
  </si>
  <si>
    <t>Matnazarova Yulduz</t>
  </si>
  <si>
    <t>Xakimova Nodira</t>
  </si>
  <si>
    <t>Jumaniyazova Qunduz</t>
  </si>
  <si>
    <t>Aminov Bahram</t>
  </si>
  <si>
    <t>Oq-oltin MFY</t>
  </si>
  <si>
    <t>Madrayimov Xakimboy</t>
  </si>
  <si>
    <t>Yuldosheva Umida</t>
  </si>
  <si>
    <t>Qilichev Adilbek</t>
  </si>
  <si>
    <t>Shakirov Xursand</t>
  </si>
  <si>
    <t>Egamberdiyev Atamurod</t>
  </si>
  <si>
    <t>Qarahanov Alisher</t>
  </si>
  <si>
    <t>Nurimbetov Bahram</t>
  </si>
  <si>
    <t>Yuldashev Ayitboy</t>
  </si>
  <si>
    <t>Karimov Azad</t>
  </si>
  <si>
    <t>Satimov Xikmat</t>
  </si>
  <si>
    <t>Qumbosqan OFY</t>
  </si>
  <si>
    <t>Kokcha OFY</t>
  </si>
  <si>
    <t>Paxtaobod OFY</t>
  </si>
  <si>
    <t>Atauba OFY</t>
  </si>
  <si>
    <t>Kaltaminor OFY</t>
  </si>
  <si>
    <t>Yonboshqala OFY</t>
  </si>
  <si>
    <t>Navruz OFY</t>
  </si>
  <si>
    <t>Paxtachi OFY</t>
  </si>
  <si>
    <t>Ozbekiston OFY</t>
  </si>
  <si>
    <t>Abat OFY</t>
  </si>
  <si>
    <t>Dawletbaev Janabay</t>
  </si>
  <si>
    <t>Seytimov Baymurat</t>
  </si>
  <si>
    <t>Jannazarov Baxtiyar</t>
  </si>
  <si>
    <t>Abat makan MFY</t>
  </si>
  <si>
    <t>Utepov Polat</t>
  </si>
  <si>
    <t>Aqtuba OFY</t>
  </si>
  <si>
    <t>Bijanov Adilbay</t>
  </si>
  <si>
    <t>Tajibaev Azamat</t>
  </si>
  <si>
    <t>Tagaeva Zulfiya</t>
  </si>
  <si>
    <t>Rzanov Raxman</t>
  </si>
  <si>
    <t>Ernazarov Islambek</t>
  </si>
  <si>
    <t>Erejepov Nizamatdin</t>
  </si>
  <si>
    <t>Shurenbaev Hamit</t>
  </si>
  <si>
    <t>Azerbaev Nawriz</t>
  </si>
  <si>
    <t>Dawmuratov Erpolat</t>
  </si>
  <si>
    <t>Aydarbekov Berik</t>
  </si>
  <si>
    <t>Nabatova Tamara</t>
  </si>
  <si>
    <t>Madeniyat OFY</t>
  </si>
  <si>
    <t>Abdiramanov Paraxat</t>
  </si>
  <si>
    <t>Allaniyazov Salauat</t>
  </si>
  <si>
    <t xml:space="preserve">Abdijamilov Polat </t>
  </si>
  <si>
    <t>Kosterek OFY</t>
  </si>
  <si>
    <t>Gulekov Karimbay</t>
  </si>
  <si>
    <t>Saparbaev Sabırbay</t>
  </si>
  <si>
    <t xml:space="preserve">Tazajol OFY
</t>
  </si>
  <si>
    <t>Kadirbaeva Totı</t>
  </si>
  <si>
    <t>Samekeev Maksetbay</t>
  </si>
  <si>
    <t>Shukirbaev Ajiniyaz</t>
  </si>
  <si>
    <t>Xojanov Ikram</t>
  </si>
  <si>
    <t>Kaljanov Jaras</t>
  </si>
  <si>
    <t>Duysenova Aksungul</t>
  </si>
  <si>
    <t>Pashent tau OFY</t>
  </si>
  <si>
    <t>Abdigapparov Paraxat</t>
  </si>
  <si>
    <t>Rametov Jaksıbay</t>
  </si>
  <si>
    <t>Mashanov Askar Nazarbaevich</t>
  </si>
  <si>
    <t>Nurseytiov Baxıtbay Saparbaevich</t>
  </si>
  <si>
    <t xml:space="preserve">Sultanov Kazakbay </t>
  </si>
  <si>
    <t>Ubbinyazov Janibek Kurbanbaevich</t>
  </si>
  <si>
    <t>Baxitli OFY</t>
  </si>
  <si>
    <t>Tajimuratov Raxat</t>
  </si>
  <si>
    <t>Kalenov Tolıbay</t>
  </si>
  <si>
    <t>Kerder OFY</t>
  </si>
  <si>
    <t>Japakov Paraxat</t>
  </si>
  <si>
    <t>Tilewmuratov Seyilxan</t>
  </si>
  <si>
    <t>Alibekov Marat</t>
  </si>
  <si>
    <t>Otarov Yaqip</t>
  </si>
  <si>
    <t>Amanqosov Amantay</t>
  </si>
  <si>
    <t>Bakanshaqli OFY</t>
  </si>
  <si>
    <t xml:space="preserve">Bektursinov Sultan </t>
  </si>
  <si>
    <t>Tilegenov Baxitbay</t>
  </si>
  <si>
    <t>Ernazarov Shernazar</t>
  </si>
  <si>
    <t>Uzaqov Barliqbay</t>
  </si>
  <si>
    <t>Jumaniyazov Omar</t>
  </si>
  <si>
    <t>Aqnazarova Aqzira</t>
  </si>
  <si>
    <t>Jumamuratov Zaripbay</t>
  </si>
  <si>
    <t>Qalmenov Qidirbay</t>
  </si>
  <si>
    <t>Tayirov Aytmurat</t>
  </si>
  <si>
    <t>х</t>
  </si>
  <si>
    <t>Nukus tumani</t>
  </si>
  <si>
    <t>Mustaqillik OFY</t>
  </si>
  <si>
    <t>Pirimbetov Axmad</t>
  </si>
  <si>
    <t>Atajanov Qalbay</t>
  </si>
  <si>
    <t>Ibragimov Erkin</t>
  </si>
  <si>
    <t>Sarishungul OFY</t>
  </si>
  <si>
    <t>Kushenov Bazarbay</t>
  </si>
  <si>
    <t xml:space="preserve"> Pashmanov Danatar </t>
  </si>
  <si>
    <t>Kulob OFY</t>
  </si>
  <si>
    <t>Seyitkamalov Maxsetbay</t>
  </si>
  <si>
    <t>Xudaybergenov Tugelbay</t>
  </si>
  <si>
    <t>Yelbayev Qazaqbay</t>
  </si>
  <si>
    <t>Yelbayev Tursinbay</t>
  </si>
  <si>
    <t>Qalniyazov Qalbay</t>
  </si>
  <si>
    <t>Malekeev Ajarbay</t>
  </si>
  <si>
    <t>Dalmaxanov Mirzabay</t>
  </si>
  <si>
    <t>Dalmaxanov Saparbay</t>
  </si>
  <si>
    <t xml:space="preserve">Janaralov Perdebay </t>
  </si>
  <si>
    <t>Aybekov Allambergen</t>
  </si>
  <si>
    <t>Bekmuratov Jadirasin</t>
  </si>
  <si>
    <t>Isaeva Saragul</t>
  </si>
  <si>
    <t>Jubanov Maxmud</t>
  </si>
  <si>
    <t>Azmuxanova Marjan</t>
  </si>
  <si>
    <t>Beltau OFY</t>
  </si>
  <si>
    <t>Najenov Salamat</t>
  </si>
  <si>
    <t>Utegenov Azamat</t>
  </si>
  <si>
    <t>Joldasbaev Seralı</t>
  </si>
  <si>
    <t>Madreymov Bax</t>
  </si>
  <si>
    <t>Kayipov Muxan Bekmurzaevish</t>
  </si>
  <si>
    <t>Baidullaev Jumali</t>
  </si>
  <si>
    <t xml:space="preserve">Koshmuratov Kulimbet </t>
  </si>
  <si>
    <t xml:space="preserve">Nurxojaev Abdulla </t>
  </si>
  <si>
    <t>Asanov Juginis</t>
  </si>
  <si>
    <t>Niyetbaev Sharapat</t>
  </si>
  <si>
    <t>Asanov Qabil</t>
  </si>
  <si>
    <t>Hamidullaev Aybek</t>
  </si>
  <si>
    <t>Dawitsay MFY</t>
  </si>
  <si>
    <t>Jayilbaev Abdijamil</t>
  </si>
  <si>
    <t>Qadirov Erpolat</t>
  </si>
  <si>
    <t>Smaylov Boranbay</t>
  </si>
  <si>
    <t>Niyetullaeva Zamira</t>
  </si>
  <si>
    <t>Qaybullaev Aldanish</t>
  </si>
  <si>
    <t>Imanqulov Nurjan</t>
  </si>
  <si>
    <t>Buzatov OFY</t>
  </si>
  <si>
    <t>Hokim ota OFY</t>
  </si>
  <si>
    <t>Artikov Sharibay</t>
  </si>
  <si>
    <t>Qanlikol SHFY</t>
  </si>
  <si>
    <t>Xakimov Mardon</t>
  </si>
  <si>
    <t>Usenov Alovaddin</t>
  </si>
  <si>
    <t>Gurbanberdiev Axmet</t>
  </si>
  <si>
    <t>Yarmedov Xojageldi</t>
  </si>
  <si>
    <t>Annaklichev Usman</t>
  </si>
  <si>
    <t>Jumashev Gulam</t>
  </si>
  <si>
    <t>Djumanazarov Ruzmamat</t>
  </si>
  <si>
    <t>Sultanov Asqar</t>
  </si>
  <si>
    <t>Meretov Sheripbay</t>
  </si>
  <si>
    <t>Quralpa OFY</t>
  </si>
  <si>
    <t>Sarmanbayko‘l OFY</t>
  </si>
  <si>
    <t>Хorezm OFY</t>
  </si>
  <si>
    <t xml:space="preserve"> Кiyet OFY</t>
  </si>
  <si>
    <t>Аjiniyaz OFY</t>
  </si>
  <si>
    <t>Ustyurt OFY</t>
  </si>
  <si>
    <t xml:space="preserve"> Raushan OFY</t>
  </si>
  <si>
    <t>Kokdarya OFY</t>
  </si>
  <si>
    <t>Qipshaq OFY</t>
  </si>
  <si>
    <t>Avezmuratov Maxat</t>
  </si>
  <si>
    <t>Eshmuratov Ayap</t>
  </si>
  <si>
    <t>Tajibaev Murat</t>
  </si>
  <si>
    <t>Orinbaev Baltabay</t>
  </si>
  <si>
    <t>Baltabaev Nishanbay</t>
  </si>
  <si>
    <t>Yakupov Erpolat</t>
  </si>
  <si>
    <t>Urazbaev Bayan</t>
  </si>
  <si>
    <t>Kamalov Omirbay</t>
  </si>
  <si>
    <t>Nurxanov Amangeldi</t>
  </si>
  <si>
    <t>Tashtenova Bayan</t>
  </si>
  <si>
    <t>Turmanov Sharapat</t>
  </si>
  <si>
    <t>Qalbaev Bawirjan</t>
  </si>
  <si>
    <t>Umbetov Erbol</t>
  </si>
  <si>
    <t>Joldasov Azat</t>
  </si>
  <si>
    <t>Matniyazov Amangeldi</t>
  </si>
  <si>
    <t>Qutibaev Oralbay</t>
  </si>
  <si>
    <t>Irzamuratov Abdiraxman</t>
  </si>
  <si>
    <t>Esimbetov Muratbay</t>
  </si>
  <si>
    <t>Baymuratov Qosbergen</t>
  </si>
  <si>
    <t>Qalmuratov Quwatbay</t>
  </si>
  <si>
    <t>Ablakumoc Abdirazax</t>
  </si>
  <si>
    <t>Bazarbaev Qambar</t>
  </si>
  <si>
    <t>Qabulbekov Hamdulla</t>
  </si>
  <si>
    <t>Ereshepov Raxmatulla</t>
  </si>
  <si>
    <t>Genjebaev Mirzabay</t>
  </si>
  <si>
    <t>Saparov Erkinbay</t>
  </si>
  <si>
    <t>Qusxanatov OFY</t>
  </si>
  <si>
    <t>Sapayev Qutlimurat</t>
  </si>
  <si>
    <t>Sharipov Alisher</t>
  </si>
  <si>
    <t>Yuldasheva Xosiyat</t>
  </si>
  <si>
    <t>Ibadullayeva Nilufar</t>
  </si>
  <si>
    <t>Sharipov Jasur</t>
  </si>
  <si>
    <t>Matyaqupov Mansur</t>
  </si>
  <si>
    <t>Ibragimov Ilyos</t>
  </si>
  <si>
    <t>Sharipova Tojigul</t>
  </si>
  <si>
    <t>Xakimbayev Bahtiyor</t>
  </si>
  <si>
    <t>Qurbanova Shahzoda</t>
  </si>
  <si>
    <t>Bekiyeva Nojigul</t>
  </si>
  <si>
    <t>Malekiyev Erjan</t>
  </si>
  <si>
    <t>Taumuratova Maxabbat Ayapbergenovna</t>
  </si>
  <si>
    <t>Boranbaev Baxram Kurbanbaevich</t>
  </si>
  <si>
    <t>Iskenderov Sadulla Kaybullaevich</t>
  </si>
  <si>
    <t>Echanov Timurjan Maxsetbaevich</t>
  </si>
  <si>
    <t xml:space="preserve">Amanbaeva Ayman Karasaevna </t>
  </si>
  <si>
    <t>Kungratbaev Erbol Aydostovich</t>
  </si>
  <si>
    <t>Fermebaev Erlan Urgenishbaevich</t>
  </si>
  <si>
    <t>Abenov Nursat Berik ulı</t>
  </si>
  <si>
    <t>Dilmuratov Makset Muratbaevich</t>
  </si>
  <si>
    <t>Keulimjaev Nursultan Muratbaevich</t>
  </si>
  <si>
    <t>Eshimbetov Aydos</t>
  </si>
  <si>
    <t>Muxanov Jollıbek</t>
  </si>
  <si>
    <t>Sherikbaev Orinbay</t>
  </si>
  <si>
    <t>Toreniyazov Sultanbay</t>
  </si>
  <si>
    <t>Allambergenov Taxir</t>
  </si>
  <si>
    <t>Namalatdinov Almash</t>
  </si>
  <si>
    <t>Juginisov Batırbay</t>
  </si>
  <si>
    <t>Elmuratov Azat</t>
  </si>
  <si>
    <t>Edenbaev Kamil</t>
  </si>
  <si>
    <t>Ataniyazov Muratniyaz</t>
  </si>
  <si>
    <t>Seytanov Daniyar</t>
  </si>
  <si>
    <t>Kaytniyazov Jumaniyaz</t>
  </si>
  <si>
    <t>Ayımbetov Maxsud</t>
  </si>
  <si>
    <t>Jumamuratov Beketay</t>
  </si>
  <si>
    <t>Nazarxanov Maxamatdin</t>
  </si>
  <si>
    <t>Ataniyazov Jetkerbay</t>
  </si>
  <si>
    <t>Axımbetova Almagul</t>
  </si>
  <si>
    <t>Tauekelov Jusip</t>
  </si>
  <si>
    <t>Serimbetov Baktıberdi</t>
  </si>
  <si>
    <t>Serjanova Gulshaxida</t>
  </si>
  <si>
    <t>Artikov Kadirbergen</t>
  </si>
  <si>
    <t>Abatova Zulfiya</t>
  </si>
  <si>
    <t>Dumanqal’a MFY</t>
  </si>
  <si>
    <t>Ayazqal’a MFY</t>
  </si>
  <si>
    <t>Tuproqqal’a MFY</t>
  </si>
  <si>
    <t>Qizilqum OFY</t>
  </si>
  <si>
    <t>Guliston OFY</t>
  </si>
  <si>
    <t>Qirqqizobod OFY</t>
  </si>
  <si>
    <t>Yangi O‘zbekiston MFY</t>
  </si>
  <si>
    <t>Аqchako‘l ОFY (yangiobod)</t>
  </si>
  <si>
    <t>Jan‘abazar OFY</t>
  </si>
  <si>
    <t>Ko‘ksuv OFY</t>
  </si>
  <si>
    <t>Ken‘es OFY</t>
  </si>
  <si>
    <t>Tag‘jap OFY</t>
  </si>
  <si>
    <t>Qarao‘zek OFY</t>
  </si>
  <si>
    <t>Esimo‘zek OFY</t>
  </si>
  <si>
    <t>Jan‘adarya OFY</t>
  </si>
  <si>
    <t>Marjanko‘l MFY</t>
  </si>
  <si>
    <t>Mu‘lik OFY</t>
  </si>
  <si>
    <t>Qarateren‘ MFY</t>
  </si>
  <si>
    <t>Aqmang‘it SHFY</t>
  </si>
  <si>
    <t>Jan‘a jap OFY</t>
  </si>
  <si>
    <t>Amudaryo OFY</t>
  </si>
  <si>
    <t>Keldauletov Talg‘at</t>
  </si>
  <si>
    <t>Aytjanova Aqshagu‘l</t>
  </si>
  <si>
    <t>Atajanov Jen‘is</t>
  </si>
  <si>
    <t>Saparov O‘re</t>
  </si>
  <si>
    <t>O‘tepov Rustem</t>
  </si>
  <si>
    <t>Berdimuratov Ayag‘an</t>
  </si>
  <si>
    <t>Jan‘abaev Alisher</t>
  </si>
  <si>
    <t>Abuov Jaqsiliq</t>
  </si>
  <si>
    <t>To‘lenov  Baxtiyar</t>
  </si>
  <si>
    <t>Xojametov Kuwatbay</t>
  </si>
  <si>
    <t>Dalimbetov Da‘riyabay</t>
  </si>
  <si>
    <t>Atanazarov Konis</t>
  </si>
  <si>
    <t>Masharipov Shukurilla</t>
  </si>
  <si>
    <t>Karimbaev Tolibay</t>
  </si>
  <si>
    <t>Satbaev Oralbay</t>
  </si>
  <si>
    <t>Turg‘anbaeva Jadıra</t>
  </si>
  <si>
    <t>Murtazaeva Injigul G‘apurovna</t>
  </si>
  <si>
    <t>Sultanov Tazabay Tog‘ızbaevich</t>
  </si>
  <si>
    <t>Jumamuratova Aziza Jaqsımuratovna</t>
  </si>
  <si>
    <t>Orakbaeva Gu‘ljayna Abilkasımovna</t>
  </si>
  <si>
    <t>Kaldıbaeva Aynagul Kuwanıshbaevna</t>
  </si>
  <si>
    <t>Temirbaev Qırıqbay Qalbaevich</t>
  </si>
  <si>
    <t>Serikbaev Kuwanısh G‘anievich</t>
  </si>
  <si>
    <t>Aliev Nugman Jumabaevich</t>
  </si>
  <si>
    <t>Jeksenbaev Nazarbay Kemalbaevich</t>
  </si>
  <si>
    <t>Kuwanıshov Kanat Adilovich</t>
  </si>
  <si>
    <t>Dilmuratov Azamat Jumabaevich</t>
  </si>
  <si>
    <t>O‘zbekbaev Murat</t>
  </si>
  <si>
    <t>Nurmaxanova Kurbanay</t>
  </si>
  <si>
    <t>Reyimbaev Pulat To‘rebaevich</t>
  </si>
  <si>
    <t>Kurbanov Aman Mawlenovich</t>
  </si>
  <si>
    <t>G‘aniev Ro‘zmat</t>
  </si>
  <si>
    <t>Abduraxmanov Sog‘indiq</t>
  </si>
  <si>
    <t>Aytmuratov Mirzag‘aliy</t>
  </si>
  <si>
    <t>Yo‘ldashev Elshod</t>
  </si>
  <si>
    <t>Reymov Umar</t>
  </si>
  <si>
    <t>Tangatarov O‘mir</t>
  </si>
  <si>
    <t>Sapayev O‘smon</t>
  </si>
  <si>
    <t>Qo‘chqarova Salima</t>
  </si>
  <si>
    <t>Bijanova Julduz</t>
  </si>
  <si>
    <t>Turdibaev Qoshqarbay</t>
  </si>
  <si>
    <t>Qaypov Nietbay</t>
  </si>
  <si>
    <t>Seytov Jalg‘asbay</t>
  </si>
  <si>
    <t>O‘tegenov Sadatdin</t>
  </si>
  <si>
    <t>Turg‘anbaeva Gulmira</t>
  </si>
  <si>
    <t>Seytnazarov Jumamurat</t>
  </si>
  <si>
    <t>Qayipnazarov Berdimambet</t>
  </si>
  <si>
    <t>Berkaliev Shapag‘at</t>
  </si>
  <si>
    <t>Uzakbaev G‘ayrat</t>
  </si>
  <si>
    <t>Yusupov Ten‘izbay</t>
  </si>
  <si>
    <t>To‘reev Ko‘ptilew</t>
  </si>
  <si>
    <t>Jeniyazov Jaqsımurat</t>
  </si>
  <si>
    <t>Purxanov Matmurat</t>
  </si>
  <si>
    <t xml:space="preserve">O‘tepbergenov Nazar </t>
  </si>
  <si>
    <t>Uzakbergenov Nawbetbay</t>
  </si>
  <si>
    <t>O‘tenov Abdulay Aytbaevich</t>
  </si>
  <si>
    <t xml:space="preserve">Arıkbaev Ko‘rkinbay </t>
  </si>
  <si>
    <t>Qutımov Yusipbay Allamuratovich</t>
  </si>
  <si>
    <t>Karajanov Jalalatdin</t>
  </si>
  <si>
    <t>Bekeshova Bag‘dagu‘l</t>
  </si>
  <si>
    <t>Saparov Ten‘izbay</t>
  </si>
  <si>
    <t xml:space="preserve">Mustapaev Jen‘is </t>
  </si>
  <si>
    <t>Nurjanov Dawran</t>
  </si>
  <si>
    <t>Elmuratov O‘temurat</t>
  </si>
  <si>
    <t>Dosjanov Quwanısh</t>
  </si>
  <si>
    <t>Axunov Quwanısh</t>
  </si>
  <si>
    <t>Jamalov Dawletbay</t>
  </si>
  <si>
    <t>Abdikamalov Minajatdin</t>
  </si>
  <si>
    <t>O‘teniyazov Kural</t>
  </si>
  <si>
    <t>Bekanov Kewlimjay</t>
  </si>
  <si>
    <t>Utimisov Talg‘at</t>
  </si>
  <si>
    <t>Tawbaeva Jan‘agu‘l</t>
  </si>
  <si>
    <t>Qarjaubaev Sharapat</t>
  </si>
  <si>
    <t>Alekeshov Qayirg‘ali</t>
  </si>
  <si>
    <t>Amanjolova Gulja‘han</t>
  </si>
  <si>
    <t>To‘reniyazova Quralay</t>
  </si>
  <si>
    <t xml:space="preserve">Praliev Tilektes </t>
  </si>
  <si>
    <t>Abdikarimov Jumag‘ali</t>
  </si>
  <si>
    <t>Jarilqasinov On‘dasin</t>
  </si>
  <si>
    <t>Tursinov Jan‘abay</t>
  </si>
  <si>
    <t>Seytnazarov Du‘ysenbay</t>
  </si>
  <si>
    <t>Allanazarov Ru‘stem</t>
  </si>
  <si>
    <t>Qurbanov Erg‘ali</t>
  </si>
  <si>
    <t>Bazarbaeva Bag‘dagul</t>
  </si>
  <si>
    <t>Erimbetova Qizlargu‘l</t>
  </si>
  <si>
    <t>Tilegenova Ushig‘a</t>
  </si>
  <si>
    <t>Abibullaeva Shinigu‘l</t>
  </si>
  <si>
    <t>Baymanov Nag‘metulla</t>
  </si>
  <si>
    <t>Qoraqalpog‘iston Respublikasi tumanlarida suv ta’minoti og‘ir hududlaridagi aholi tomorqalari va qishloq xo‘jaligida foydalanilmayotgan yer maydonlarini foydalanishga kiritish bo‘yicha 
2022-yilgi Manzilli ro‘yhati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</si>
</sst>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4" fillId="0" borderId="0"/>
    <xf numFmtId="9" fontId="3" fillId="0" borderId="0" applyFont="0" applyFill="0" applyBorder="0" applyAlignment="0" applyProtection="0"/>
    <xf numFmtId="0" fontId="2" fillId="0" borderId="0"/>
    <xf numFmtId="0" fontId="24" fillId="0" borderId="0" applyNumberFormat="0" applyFont="0" applyFill="0" applyBorder="0" applyAlignment="0" applyProtection="0"/>
    <xf numFmtId="0" fontId="25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5" fillId="0" borderId="0"/>
  </cellStyleXfs>
  <cellXfs count="200">
    <xf numFmtId="0" fontId="0" fillId="0" borderId="0" xfId="0"/>
    <xf numFmtId="0" fontId="5" fillId="0" borderId="0" xfId="1" applyFont="1" applyFill="1" applyBorder="1" applyAlignment="1">
      <alignment vertical="center" wrapText="1"/>
    </xf>
    <xf numFmtId="0" fontId="6" fillId="0" borderId="0" xfId="1" applyFont="1" applyFill="1"/>
    <xf numFmtId="0" fontId="6" fillId="0" borderId="0" xfId="1" applyFont="1" applyFill="1" applyBorder="1"/>
    <xf numFmtId="0" fontId="5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1" fontId="8" fillId="0" borderId="1" xfId="1" applyNumberFormat="1" applyFont="1" applyFill="1" applyBorder="1" applyAlignment="1">
      <alignment horizontal="center"/>
    </xf>
    <xf numFmtId="1" fontId="7" fillId="0" borderId="1" xfId="1" applyNumberFormat="1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/>
    <xf numFmtId="0" fontId="8" fillId="0" borderId="0" xfId="1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left" wrapText="1"/>
    </xf>
    <xf numFmtId="0" fontId="5" fillId="0" borderId="0" xfId="1" applyFont="1" applyFill="1" applyAlignment="1">
      <alignment horizontal="center"/>
    </xf>
    <xf numFmtId="1" fontId="8" fillId="0" borderId="1" xfId="1" applyNumberFormat="1" applyFont="1" applyFill="1" applyBorder="1" applyAlignment="1">
      <alignment horizontal="center" vertical="center"/>
    </xf>
    <xf numFmtId="0" fontId="10" fillId="0" borderId="0" xfId="1" applyFont="1" applyFill="1"/>
    <xf numFmtId="0" fontId="10" fillId="0" borderId="0" xfId="1" applyFont="1" applyFill="1" applyBorder="1"/>
    <xf numFmtId="0" fontId="9" fillId="0" borderId="10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left" vertical="center" wrapText="1"/>
    </xf>
    <xf numFmtId="1" fontId="11" fillId="0" borderId="5" xfId="1" applyNumberFormat="1" applyFont="1" applyFill="1" applyBorder="1" applyAlignment="1">
      <alignment horizontal="center"/>
    </xf>
    <xf numFmtId="1" fontId="11" fillId="0" borderId="5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 wrapText="1"/>
    </xf>
    <xf numFmtId="1" fontId="11" fillId="0" borderId="1" xfId="1" applyNumberFormat="1" applyFont="1" applyFill="1" applyBorder="1" applyAlignment="1">
      <alignment horizontal="center"/>
    </xf>
    <xf numFmtId="1" fontId="11" fillId="0" borderId="1" xfId="1" applyNumberFormat="1" applyFont="1" applyFill="1" applyBorder="1" applyAlignment="1">
      <alignment horizontal="center" vertical="center" wrapText="1"/>
    </xf>
    <xf numFmtId="1" fontId="12" fillId="0" borderId="1" xfId="1" applyNumberFormat="1" applyFont="1" applyFill="1" applyBorder="1" applyAlignment="1">
      <alignment horizontal="center" vertical="center" wrapText="1"/>
    </xf>
    <xf numFmtId="0" fontId="9" fillId="0" borderId="0" xfId="1" applyFont="1" applyFill="1"/>
    <xf numFmtId="0" fontId="12" fillId="0" borderId="0" xfId="1" applyFont="1" applyFill="1" applyBorder="1" applyAlignment="1">
      <alignment horizontal="center"/>
    </xf>
    <xf numFmtId="1" fontId="12" fillId="0" borderId="0" xfId="1" applyNumberFormat="1" applyFont="1" applyFill="1" applyBorder="1" applyAlignment="1">
      <alignment horizontal="center"/>
    </xf>
    <xf numFmtId="1" fontId="12" fillId="0" borderId="0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 wrapText="1"/>
    </xf>
    <xf numFmtId="0" fontId="13" fillId="0" borderId="0" xfId="1" applyFont="1" applyFill="1"/>
    <xf numFmtId="0" fontId="16" fillId="0" borderId="0" xfId="1" applyFont="1" applyFill="1"/>
    <xf numFmtId="0" fontId="16" fillId="0" borderId="0" xfId="1" applyFont="1" applyFill="1" applyBorder="1"/>
    <xf numFmtId="0" fontId="17" fillId="0" borderId="1" xfId="1" applyFont="1" applyFill="1" applyBorder="1" applyAlignment="1">
      <alignment horizontal="center" vertical="center"/>
    </xf>
    <xf numFmtId="1" fontId="17" fillId="0" borderId="1" xfId="1" applyNumberFormat="1" applyFont="1" applyFill="1" applyBorder="1" applyAlignment="1">
      <alignment horizontal="center" vertical="center" wrapText="1"/>
    </xf>
    <xf numFmtId="1" fontId="18" fillId="0" borderId="1" xfId="1" applyNumberFormat="1" applyFont="1" applyFill="1" applyBorder="1" applyAlignment="1">
      <alignment horizontal="center" vertical="center" wrapText="1"/>
    </xf>
    <xf numFmtId="0" fontId="15" fillId="0" borderId="0" xfId="1" applyFont="1" applyFill="1"/>
    <xf numFmtId="1" fontId="16" fillId="2" borderId="1" xfId="0" applyNumberFormat="1" applyFont="1" applyFill="1" applyBorder="1" applyAlignment="1">
      <alignment horizontal="center" vertical="center"/>
    </xf>
    <xf numFmtId="0" fontId="13" fillId="0" borderId="0" xfId="1" applyFont="1" applyFill="1" applyAlignment="1">
      <alignment vertical="center" wrapText="1"/>
    </xf>
    <xf numFmtId="0" fontId="14" fillId="0" borderId="0" xfId="1" applyFont="1" applyFill="1" applyBorder="1" applyAlignment="1">
      <alignment horizontal="left"/>
    </xf>
    <xf numFmtId="1" fontId="14" fillId="0" borderId="0" xfId="1" applyNumberFormat="1" applyFont="1" applyFill="1" applyBorder="1" applyAlignment="1">
      <alignment horizontal="left" vertical="center" wrapText="1"/>
    </xf>
    <xf numFmtId="0" fontId="18" fillId="0" borderId="2" xfId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/>
    </xf>
    <xf numFmtId="0" fontId="15" fillId="0" borderId="1" xfId="1" applyFont="1" applyFill="1" applyBorder="1" applyAlignment="1">
      <alignment horizontal="center" vertical="center" wrapText="1"/>
    </xf>
    <xf numFmtId="164" fontId="12" fillId="0" borderId="0" xfId="1" applyNumberFormat="1" applyFont="1" applyFill="1" applyBorder="1" applyAlignment="1">
      <alignment horizontal="center" vertical="center" wrapText="1"/>
    </xf>
    <xf numFmtId="1" fontId="12" fillId="0" borderId="0" xfId="3" applyNumberFormat="1" applyFont="1" applyFill="1" applyBorder="1" applyAlignment="1">
      <alignment horizontal="center" vertical="center" wrapText="1"/>
    </xf>
    <xf numFmtId="0" fontId="13" fillId="0" borderId="0" xfId="3" applyFont="1" applyFill="1" applyAlignment="1">
      <alignment vertical="center" wrapText="1"/>
    </xf>
    <xf numFmtId="1" fontId="14" fillId="0" borderId="0" xfId="3" applyNumberFormat="1" applyFont="1" applyFill="1" applyBorder="1" applyAlignment="1">
      <alignment horizontal="center" vertical="center" wrapText="1"/>
    </xf>
    <xf numFmtId="2" fontId="12" fillId="0" borderId="0" xfId="1" applyNumberFormat="1" applyFont="1" applyFill="1" applyBorder="1" applyAlignment="1">
      <alignment horizontal="center" vertical="center" wrapText="1"/>
    </xf>
    <xf numFmtId="164" fontId="17" fillId="0" borderId="1" xfId="1" applyNumberFormat="1" applyFont="1" applyFill="1" applyBorder="1" applyAlignment="1">
      <alignment horizontal="center" vertical="center" wrapText="1"/>
    </xf>
    <xf numFmtId="164" fontId="18" fillId="0" borderId="1" xfId="1" applyNumberFormat="1" applyFont="1" applyFill="1" applyBorder="1" applyAlignment="1">
      <alignment horizontal="center" vertical="center" wrapText="1"/>
    </xf>
    <xf numFmtId="1" fontId="12" fillId="0" borderId="0" xfId="1" applyNumberFormat="1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164" fontId="22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1" fontId="23" fillId="2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Fill="1" applyAlignment="1">
      <alignment horizontal="center" vertical="center" wrapText="1"/>
    </xf>
    <xf numFmtId="1" fontId="23" fillId="0" borderId="0" xfId="0" applyNumberFormat="1" applyFont="1" applyFill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shrinkToFit="1"/>
    </xf>
    <xf numFmtId="1" fontId="22" fillId="2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left" vertical="center" shrinkToFit="1"/>
    </xf>
    <xf numFmtId="1" fontId="22" fillId="2" borderId="0" xfId="0" applyNumberFormat="1" applyFont="1" applyFill="1" applyBorder="1" applyAlignment="1">
      <alignment horizontal="center" vertical="center" wrapText="1"/>
    </xf>
    <xf numFmtId="164" fontId="22" fillId="2" borderId="0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1" fontId="28" fillId="2" borderId="0" xfId="0" applyNumberFormat="1" applyFont="1" applyFill="1" applyBorder="1" applyAlignment="1">
      <alignment horizontal="center" vertical="center" wrapText="1"/>
    </xf>
    <xf numFmtId="1" fontId="27" fillId="2" borderId="0" xfId="0" applyNumberFormat="1" applyFont="1" applyFill="1" applyAlignment="1">
      <alignment horizontal="center" vertical="center" wrapText="1"/>
    </xf>
    <xf numFmtId="2" fontId="27" fillId="2" borderId="1" xfId="0" applyNumberFormat="1" applyFont="1" applyFill="1" applyBorder="1" applyAlignment="1">
      <alignment horizontal="center" wrapText="1"/>
    </xf>
    <xf numFmtId="0" fontId="21" fillId="2" borderId="0" xfId="0" applyFont="1" applyFill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1" fontId="33" fillId="0" borderId="1" xfId="1" applyNumberFormat="1" applyFont="1" applyFill="1" applyBorder="1" applyAlignment="1">
      <alignment horizontal="center" wrapText="1"/>
    </xf>
    <xf numFmtId="0" fontId="30" fillId="2" borderId="0" xfId="0" applyFont="1" applyFill="1" applyAlignment="1">
      <alignment horizontal="center" vertical="center" wrapText="1"/>
    </xf>
    <xf numFmtId="2" fontId="30" fillId="2" borderId="0" xfId="0" applyNumberFormat="1" applyFont="1" applyFill="1" applyAlignment="1">
      <alignment horizontal="center" vertical="center" wrapText="1"/>
    </xf>
    <xf numFmtId="1" fontId="30" fillId="2" borderId="1" xfId="0" applyNumberFormat="1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 wrapText="1"/>
    </xf>
    <xf numFmtId="0" fontId="30" fillId="2" borderId="1" xfId="0" applyFont="1" applyFill="1" applyBorder="1" applyAlignment="1">
      <alignment horizontal="center" wrapText="1"/>
    </xf>
    <xf numFmtId="0" fontId="34" fillId="2" borderId="1" xfId="0" applyFont="1" applyFill="1" applyBorder="1" applyAlignment="1">
      <alignment horizontal="center"/>
    </xf>
    <xf numFmtId="0" fontId="30" fillId="2" borderId="0" xfId="0" applyFont="1" applyFill="1" applyAlignment="1">
      <alignment horizontal="center" wrapText="1"/>
    </xf>
    <xf numFmtId="0" fontId="31" fillId="2" borderId="1" xfId="0" applyFont="1" applyFill="1" applyBorder="1" applyAlignment="1">
      <alignment horizontal="center" wrapText="1"/>
    </xf>
    <xf numFmtId="164" fontId="30" fillId="2" borderId="1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0" fillId="3" borderId="0" xfId="0" applyFont="1" applyFill="1" applyAlignment="1">
      <alignment horizontal="center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1" fontId="34" fillId="0" borderId="1" xfId="3" applyNumberFormat="1" applyFont="1" applyFill="1" applyBorder="1" applyAlignment="1">
      <alignment horizontal="center" vertical="center" wrapText="1"/>
    </xf>
    <xf numFmtId="1" fontId="30" fillId="2" borderId="1" xfId="0" applyNumberFormat="1" applyFont="1" applyFill="1" applyBorder="1" applyAlignment="1">
      <alignment horizontal="center" vertical="center" wrapText="1"/>
    </xf>
    <xf numFmtId="1" fontId="33" fillId="5" borderId="1" xfId="1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1" applyFont="1" applyFill="1" applyBorder="1" applyAlignment="1">
      <alignment horizontal="center" vertical="center"/>
    </xf>
    <xf numFmtId="1" fontId="33" fillId="2" borderId="1" xfId="0" applyNumberFormat="1" applyFont="1" applyFill="1" applyBorder="1" applyAlignment="1">
      <alignment horizontal="center" vertical="center" wrapText="1"/>
    </xf>
    <xf numFmtId="0" fontId="33" fillId="0" borderId="1" xfId="1" applyFont="1" applyFill="1" applyBorder="1" applyAlignment="1">
      <alignment horizontal="center"/>
    </xf>
    <xf numFmtId="3" fontId="36" fillId="2" borderId="1" xfId="0" applyNumberFormat="1" applyFont="1" applyFill="1" applyBorder="1" applyAlignment="1">
      <alignment horizontal="center" vertical="center" wrapText="1" readingOrder="1"/>
    </xf>
    <xf numFmtId="0" fontId="33" fillId="0" borderId="1" xfId="1" applyFont="1" applyFill="1" applyBorder="1" applyAlignment="1">
      <alignment horizontal="center" vertical="center" wrapText="1"/>
    </xf>
    <xf numFmtId="3" fontId="36" fillId="2" borderId="1" xfId="0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1" fontId="34" fillId="4" borderId="1" xfId="0" applyNumberFormat="1" applyFont="1" applyFill="1" applyBorder="1" applyAlignment="1">
      <alignment horizontal="center" vertical="center" wrapText="1"/>
    </xf>
    <xf numFmtId="0" fontId="31" fillId="4" borderId="0" xfId="0" applyFont="1" applyFill="1" applyAlignment="1">
      <alignment horizontal="center" vertical="center" wrapText="1"/>
    </xf>
    <xf numFmtId="1" fontId="32" fillId="2" borderId="1" xfId="0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 vertical="center" wrapText="1"/>
    </xf>
    <xf numFmtId="1" fontId="30" fillId="2" borderId="1" xfId="0" applyNumberFormat="1" applyFont="1" applyFill="1" applyBorder="1" applyAlignment="1">
      <alignment horizontal="center" vertical="center"/>
    </xf>
    <xf numFmtId="1" fontId="33" fillId="0" borderId="1" xfId="1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1" fontId="33" fillId="0" borderId="1" xfId="3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/>
    </xf>
    <xf numFmtId="0" fontId="20" fillId="2" borderId="0" xfId="0" applyFont="1" applyFill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/>
    </xf>
    <xf numFmtId="0" fontId="5" fillId="0" borderId="4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left" wrapText="1"/>
    </xf>
    <xf numFmtId="0" fontId="5" fillId="0" borderId="0" xfId="1" applyFont="1" applyFill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/>
    </xf>
    <xf numFmtId="0" fontId="22" fillId="0" borderId="0" xfId="0" applyFont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164" fontId="22" fillId="0" borderId="0" xfId="0" applyNumberFormat="1" applyFont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1" fontId="20" fillId="2" borderId="1" xfId="0" applyNumberFormat="1" applyFont="1" applyFill="1" applyBorder="1" applyAlignment="1">
      <alignment horizontal="center" vertical="center" wrapText="1"/>
    </xf>
    <xf numFmtId="1" fontId="20" fillId="2" borderId="0" xfId="0" applyNumberFormat="1" applyFont="1" applyFill="1" applyBorder="1" applyAlignment="1">
      <alignment horizontal="center" vertical="center" wrapText="1"/>
    </xf>
    <xf numFmtId="1" fontId="30" fillId="2" borderId="1" xfId="0" applyNumberFormat="1" applyFont="1" applyFill="1" applyBorder="1" applyAlignment="1">
      <alignment horizontal="center" vertical="center"/>
    </xf>
    <xf numFmtId="1" fontId="31" fillId="2" borderId="1" xfId="0" applyNumberFormat="1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164" fontId="31" fillId="2" borderId="1" xfId="0" applyNumberFormat="1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1" fontId="33" fillId="0" borderId="1" xfId="1" applyNumberFormat="1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1" fontId="33" fillId="0" borderId="1" xfId="3" applyNumberFormat="1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 readingOrder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1" applyFont="1" applyFill="1" applyBorder="1" applyAlignment="1">
      <alignment horizontal="center" vertical="center"/>
    </xf>
    <xf numFmtId="1" fontId="31" fillId="2" borderId="1" xfId="3" applyNumberFormat="1" applyFont="1" applyFill="1" applyBorder="1" applyAlignment="1">
      <alignment horizontal="center" vertical="center" wrapText="1"/>
    </xf>
    <xf numFmtId="1" fontId="33" fillId="2" borderId="1" xfId="3" applyNumberFormat="1" applyFont="1" applyFill="1" applyBorder="1" applyAlignment="1">
      <alignment horizontal="center" vertical="center" wrapText="1"/>
    </xf>
    <xf numFmtId="1" fontId="33" fillId="0" borderId="1" xfId="1" applyNumberFormat="1" applyFont="1" applyFill="1" applyBorder="1" applyAlignment="1">
      <alignment horizontal="center" vertical="center"/>
    </xf>
    <xf numFmtId="49" fontId="33" fillId="2" borderId="1" xfId="0" applyNumberFormat="1" applyFont="1" applyFill="1" applyBorder="1" applyAlignment="1">
      <alignment horizontal="center" vertical="center" wrapText="1"/>
    </xf>
    <xf numFmtId="1" fontId="33" fillId="2" borderId="1" xfId="11" applyNumberFormat="1" applyFont="1" applyFill="1" applyBorder="1" applyAlignment="1">
      <alignment horizontal="center" vertical="center" wrapText="1" shrinkToFit="1"/>
    </xf>
    <xf numFmtId="0" fontId="33" fillId="2" borderId="1" xfId="12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left" vertical="center" wrapText="1"/>
    </xf>
    <xf numFmtId="0" fontId="15" fillId="0" borderId="12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13" xfId="1" applyFont="1" applyFill="1" applyBorder="1" applyAlignment="1">
      <alignment horizontal="center" vertical="center" wrapText="1"/>
    </xf>
    <xf numFmtId="0" fontId="15" fillId="0" borderId="14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center" vertical="center" wrapText="1"/>
    </xf>
  </cellXfs>
  <cellStyles count="13">
    <cellStyle name="Обычный" xfId="0" builtinId="0"/>
    <cellStyle name="Обычный 2" xfId="4" xr:uid="{00000000-0005-0000-0000-000001000000}"/>
    <cellStyle name="Обычный 2 2" xfId="5" xr:uid="{00000000-0005-0000-0000-000002000000}"/>
    <cellStyle name="Обычный 2 2 2 2" xfId="1" xr:uid="{00000000-0005-0000-0000-000003000000}"/>
    <cellStyle name="Обычный 2 2 2 2 2" xfId="3" xr:uid="{00000000-0005-0000-0000-000004000000}"/>
    <cellStyle name="Обычный 24" xfId="6" xr:uid="{00000000-0005-0000-0000-000005000000}"/>
    <cellStyle name="Обычный 3" xfId="7" xr:uid="{00000000-0005-0000-0000-000006000000}"/>
    <cellStyle name="Обычный 4" xfId="8" xr:uid="{00000000-0005-0000-0000-000007000000}"/>
    <cellStyle name="Обычный 5" xfId="9" xr:uid="{00000000-0005-0000-0000-000008000000}"/>
    <cellStyle name="Обычный 6" xfId="10" xr:uid="{00000000-0005-0000-0000-000009000000}"/>
    <cellStyle name="Обычный 7" xfId="12" xr:uid="{00000000-0005-0000-0000-00000A000000}"/>
    <cellStyle name="Обычный_Зарбдор фермерлар руйхати 2014 1 март" xfId="11" xr:uid="{00000000-0005-0000-0000-00000B000000}"/>
    <cellStyle name="Процентный 3" xfId="2" xr:uid="{00000000-0005-0000-0000-00000C000000}"/>
  </cellStyles>
  <dxfs count="5">
    <dxf>
      <font>
        <condense val="0"/>
        <extend val="0"/>
        <color rgb="FFFFFFFF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Zeros="0" view="pageBreakPreview" zoomScale="70" zoomScaleSheetLayoutView="70" workbookViewId="0">
      <selection activeCell="J13" sqref="J13"/>
    </sheetView>
  </sheetViews>
  <sheetFormatPr defaultColWidth="9.140625" defaultRowHeight="19.5" x14ac:dyDescent="0.3"/>
  <cols>
    <col min="1" max="1" width="4" style="2" bestFit="1" customWidth="1"/>
    <col min="2" max="2" width="20.28515625" style="2" bestFit="1" customWidth="1"/>
    <col min="3" max="3" width="13.140625" style="2" customWidth="1"/>
    <col min="4" max="4" width="18.140625" style="2" customWidth="1"/>
    <col min="5" max="5" width="16.5703125" style="2" customWidth="1"/>
    <col min="6" max="6" width="14.7109375" style="2" customWidth="1"/>
    <col min="7" max="7" width="16.5703125" style="2" customWidth="1"/>
    <col min="8" max="8" width="13.42578125" style="2" customWidth="1"/>
    <col min="9" max="9" width="16.5703125" style="2" customWidth="1"/>
    <col min="10" max="10" width="14.28515625" style="2" customWidth="1"/>
    <col min="11" max="11" width="16.5703125" style="2" customWidth="1"/>
    <col min="12" max="12" width="13.5703125" style="2" customWidth="1"/>
    <col min="13" max="13" width="19.140625" style="2" customWidth="1"/>
    <col min="14" max="14" width="16.5703125" style="2" customWidth="1"/>
    <col min="15" max="16384" width="9.140625" style="2"/>
  </cols>
  <sheetData>
    <row r="1" spans="1:15" ht="61.5" customHeight="1" x14ac:dyDescent="0.3">
      <c r="A1" s="134" t="s">
        <v>29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"/>
    </row>
    <row r="2" spans="1:15" s="3" customFormat="1" x14ac:dyDescent="0.3"/>
    <row r="3" spans="1:15" ht="20.25" customHeight="1" x14ac:dyDescent="0.3">
      <c r="A3" s="141" t="s">
        <v>0</v>
      </c>
      <c r="B3" s="141" t="s">
        <v>1</v>
      </c>
      <c r="C3" s="141" t="s">
        <v>22</v>
      </c>
      <c r="D3" s="141" t="s">
        <v>3</v>
      </c>
      <c r="E3" s="136">
        <v>2022</v>
      </c>
      <c r="F3" s="137"/>
      <c r="G3" s="136">
        <v>2023</v>
      </c>
      <c r="H3" s="137"/>
      <c r="I3" s="136">
        <v>2024</v>
      </c>
      <c r="J3" s="137"/>
      <c r="K3" s="136">
        <v>2025</v>
      </c>
      <c r="L3" s="137"/>
      <c r="M3" s="136">
        <v>2026</v>
      </c>
      <c r="N3" s="137"/>
    </row>
    <row r="4" spans="1:15" ht="51" customHeight="1" x14ac:dyDescent="0.3">
      <c r="A4" s="141"/>
      <c r="B4" s="141"/>
      <c r="C4" s="141"/>
      <c r="D4" s="141"/>
      <c r="E4" s="4" t="s">
        <v>24</v>
      </c>
      <c r="F4" s="4" t="s">
        <v>23</v>
      </c>
      <c r="G4" s="4" t="s">
        <v>24</v>
      </c>
      <c r="H4" s="4" t="s">
        <v>23</v>
      </c>
      <c r="I4" s="4" t="s">
        <v>24</v>
      </c>
      <c r="J4" s="4" t="s">
        <v>23</v>
      </c>
      <c r="K4" s="4" t="s">
        <v>24</v>
      </c>
      <c r="L4" s="4" t="s">
        <v>23</v>
      </c>
      <c r="M4" s="4" t="s">
        <v>24</v>
      </c>
      <c r="N4" s="4" t="s">
        <v>23</v>
      </c>
    </row>
    <row r="5" spans="1:15" ht="31.5" customHeight="1" x14ac:dyDescent="0.3">
      <c r="A5" s="5">
        <v>1</v>
      </c>
      <c r="B5" s="6" t="s">
        <v>4</v>
      </c>
      <c r="C5" s="7">
        <f t="shared" ref="C5:C20" si="0">F5+H5+J5+L5+N5</f>
        <v>30</v>
      </c>
      <c r="D5" s="8">
        <f t="shared" ref="D5:D20" si="1">+E5+G5+I5+K5+M5</f>
        <v>41</v>
      </c>
      <c r="E5" s="8">
        <v>9</v>
      </c>
      <c r="F5" s="8">
        <v>5</v>
      </c>
      <c r="G5" s="8">
        <v>11</v>
      </c>
      <c r="H5" s="8">
        <v>8</v>
      </c>
      <c r="I5" s="8">
        <v>7</v>
      </c>
      <c r="J5" s="8">
        <v>5</v>
      </c>
      <c r="K5" s="8">
        <v>7</v>
      </c>
      <c r="L5" s="8">
        <v>7</v>
      </c>
      <c r="M5" s="8">
        <v>7</v>
      </c>
      <c r="N5" s="8">
        <v>5</v>
      </c>
    </row>
    <row r="6" spans="1:15" ht="31.5" customHeight="1" x14ac:dyDescent="0.3">
      <c r="A6" s="5">
        <v>2</v>
      </c>
      <c r="B6" s="6" t="s">
        <v>5</v>
      </c>
      <c r="C6" s="7">
        <f t="shared" si="0"/>
        <v>17</v>
      </c>
      <c r="D6" s="8">
        <f t="shared" si="1"/>
        <v>72</v>
      </c>
      <c r="E6" s="8">
        <v>14</v>
      </c>
      <c r="F6" s="8">
        <v>3</v>
      </c>
      <c r="G6" s="8">
        <v>23</v>
      </c>
      <c r="H6" s="8">
        <v>4</v>
      </c>
      <c r="I6" s="8">
        <v>11</v>
      </c>
      <c r="J6" s="8">
        <v>3</v>
      </c>
      <c r="K6" s="8">
        <v>12</v>
      </c>
      <c r="L6" s="8">
        <v>4</v>
      </c>
      <c r="M6" s="8">
        <v>12</v>
      </c>
      <c r="N6" s="8">
        <v>3</v>
      </c>
    </row>
    <row r="7" spans="1:15" ht="31.5" customHeight="1" x14ac:dyDescent="0.3">
      <c r="A7" s="5">
        <v>3</v>
      </c>
      <c r="B7" s="6" t="s">
        <v>6</v>
      </c>
      <c r="C7" s="7">
        <f t="shared" si="0"/>
        <v>19</v>
      </c>
      <c r="D7" s="8">
        <f t="shared" si="1"/>
        <v>96</v>
      </c>
      <c r="E7" s="8">
        <v>25</v>
      </c>
      <c r="F7" s="8">
        <v>4</v>
      </c>
      <c r="G7" s="8">
        <v>29</v>
      </c>
      <c r="H7" s="8">
        <v>4</v>
      </c>
      <c r="I7" s="8">
        <v>14</v>
      </c>
      <c r="J7" s="8">
        <v>5</v>
      </c>
      <c r="K7" s="8">
        <v>14</v>
      </c>
      <c r="L7" s="8">
        <v>4</v>
      </c>
      <c r="M7" s="8">
        <v>14</v>
      </c>
      <c r="N7" s="8">
        <v>2</v>
      </c>
    </row>
    <row r="8" spans="1:15" ht="31.5" customHeight="1" x14ac:dyDescent="0.3">
      <c r="A8" s="5">
        <v>4</v>
      </c>
      <c r="B8" s="6" t="s">
        <v>7</v>
      </c>
      <c r="C8" s="7">
        <f t="shared" si="0"/>
        <v>27</v>
      </c>
      <c r="D8" s="8">
        <f t="shared" si="1"/>
        <v>69.052256532066508</v>
      </c>
      <c r="E8" s="8">
        <v>17</v>
      </c>
      <c r="F8" s="8">
        <v>4</v>
      </c>
      <c r="G8" s="8">
        <v>20.052256532066508</v>
      </c>
      <c r="H8" s="8">
        <v>8</v>
      </c>
      <c r="I8" s="8">
        <v>10</v>
      </c>
      <c r="J8" s="8">
        <v>5</v>
      </c>
      <c r="K8" s="8">
        <v>11</v>
      </c>
      <c r="L8" s="8">
        <v>5</v>
      </c>
      <c r="M8" s="8">
        <v>11</v>
      </c>
      <c r="N8" s="8">
        <v>5</v>
      </c>
    </row>
    <row r="9" spans="1:15" ht="31.5" customHeight="1" x14ac:dyDescent="0.3">
      <c r="A9" s="5">
        <v>5</v>
      </c>
      <c r="B9" s="6" t="s">
        <v>8</v>
      </c>
      <c r="C9" s="7">
        <f t="shared" si="0"/>
        <v>11</v>
      </c>
      <c r="D9" s="8">
        <f t="shared" si="1"/>
        <v>42</v>
      </c>
      <c r="E9" s="8">
        <v>10</v>
      </c>
      <c r="F9" s="8">
        <v>2</v>
      </c>
      <c r="G9" s="8">
        <v>12</v>
      </c>
      <c r="H9" s="8">
        <v>3</v>
      </c>
      <c r="I9" s="8">
        <v>6</v>
      </c>
      <c r="J9" s="8">
        <v>2</v>
      </c>
      <c r="K9" s="8">
        <v>7</v>
      </c>
      <c r="L9" s="8">
        <v>2</v>
      </c>
      <c r="M9" s="8">
        <v>7</v>
      </c>
      <c r="N9" s="8">
        <v>2</v>
      </c>
    </row>
    <row r="10" spans="1:15" ht="31.5" customHeight="1" x14ac:dyDescent="0.3">
      <c r="A10" s="5">
        <v>6</v>
      </c>
      <c r="B10" s="6" t="s">
        <v>9</v>
      </c>
      <c r="C10" s="7">
        <f t="shared" si="0"/>
        <v>36</v>
      </c>
      <c r="D10" s="8">
        <f t="shared" si="1"/>
        <v>75.313539192399048</v>
      </c>
      <c r="E10" s="8">
        <v>20</v>
      </c>
      <c r="F10" s="8">
        <v>4</v>
      </c>
      <c r="G10" s="8">
        <v>22</v>
      </c>
      <c r="H10" s="8">
        <v>11</v>
      </c>
      <c r="I10" s="8">
        <v>11.104513064133016</v>
      </c>
      <c r="J10" s="8">
        <v>6</v>
      </c>
      <c r="K10" s="8">
        <v>11.104513064133016</v>
      </c>
      <c r="L10" s="8">
        <v>7</v>
      </c>
      <c r="M10" s="8">
        <v>11.104513064133016</v>
      </c>
      <c r="N10" s="8">
        <v>8</v>
      </c>
    </row>
    <row r="11" spans="1:15" ht="31.5" customHeight="1" x14ac:dyDescent="0.3">
      <c r="A11" s="5">
        <v>7</v>
      </c>
      <c r="B11" s="6" t="s">
        <v>10</v>
      </c>
      <c r="C11" s="7">
        <f t="shared" si="0"/>
        <v>43</v>
      </c>
      <c r="D11" s="8">
        <f t="shared" si="1"/>
        <v>141</v>
      </c>
      <c r="E11" s="8">
        <v>35</v>
      </c>
      <c r="F11" s="8">
        <v>10</v>
      </c>
      <c r="G11" s="8">
        <v>41</v>
      </c>
      <c r="H11" s="8">
        <v>9</v>
      </c>
      <c r="I11" s="8">
        <v>21</v>
      </c>
      <c r="J11" s="8">
        <v>7</v>
      </c>
      <c r="K11" s="8">
        <v>22</v>
      </c>
      <c r="L11" s="8">
        <v>8</v>
      </c>
      <c r="M11" s="8">
        <v>22</v>
      </c>
      <c r="N11" s="8">
        <v>9</v>
      </c>
    </row>
    <row r="12" spans="1:15" ht="31.5" customHeight="1" x14ac:dyDescent="0.3">
      <c r="A12" s="5">
        <v>8</v>
      </c>
      <c r="B12" s="6" t="s">
        <v>11</v>
      </c>
      <c r="C12" s="7">
        <f t="shared" si="0"/>
        <v>35</v>
      </c>
      <c r="D12" s="8">
        <f t="shared" si="1"/>
        <v>145.76484560570071</v>
      </c>
      <c r="E12" s="8">
        <v>31</v>
      </c>
      <c r="F12" s="8">
        <v>9</v>
      </c>
      <c r="G12" s="8">
        <v>43</v>
      </c>
      <c r="H12" s="8">
        <v>9</v>
      </c>
      <c r="I12" s="8">
        <v>21.76484560570071</v>
      </c>
      <c r="J12" s="8">
        <v>8</v>
      </c>
      <c r="K12" s="8">
        <v>25</v>
      </c>
      <c r="L12" s="8">
        <v>5</v>
      </c>
      <c r="M12" s="8">
        <v>25</v>
      </c>
      <c r="N12" s="8">
        <v>4</v>
      </c>
    </row>
    <row r="13" spans="1:15" ht="31.5" customHeight="1" x14ac:dyDescent="0.3">
      <c r="A13" s="5">
        <v>9</v>
      </c>
      <c r="B13" s="6" t="s">
        <v>12</v>
      </c>
      <c r="C13" s="7">
        <f t="shared" si="0"/>
        <v>17</v>
      </c>
      <c r="D13" s="8">
        <f t="shared" si="1"/>
        <v>93.308788598574822</v>
      </c>
      <c r="E13" s="8">
        <v>24</v>
      </c>
      <c r="F13" s="8">
        <v>5</v>
      </c>
      <c r="G13" s="8">
        <v>28</v>
      </c>
      <c r="H13" s="8">
        <v>4</v>
      </c>
      <c r="I13" s="8">
        <v>13.769596199524941</v>
      </c>
      <c r="J13" s="8">
        <v>3</v>
      </c>
      <c r="K13" s="8">
        <v>13.769596199524941</v>
      </c>
      <c r="L13" s="8">
        <v>3</v>
      </c>
      <c r="M13" s="8">
        <v>13.769596199524941</v>
      </c>
      <c r="N13" s="8">
        <v>2</v>
      </c>
    </row>
    <row r="14" spans="1:15" ht="31.5" customHeight="1" x14ac:dyDescent="0.3">
      <c r="A14" s="5">
        <v>10</v>
      </c>
      <c r="B14" s="6" t="s">
        <v>13</v>
      </c>
      <c r="C14" s="7">
        <f t="shared" si="0"/>
        <v>13</v>
      </c>
      <c r="D14" s="8">
        <f t="shared" si="1"/>
        <v>51</v>
      </c>
      <c r="E14" s="8">
        <v>9</v>
      </c>
      <c r="F14" s="8">
        <v>5</v>
      </c>
      <c r="G14" s="8">
        <v>13</v>
      </c>
      <c r="H14" s="8">
        <v>1</v>
      </c>
      <c r="I14" s="8">
        <v>7</v>
      </c>
      <c r="J14" s="8">
        <v>1</v>
      </c>
      <c r="K14" s="8">
        <v>11</v>
      </c>
      <c r="L14" s="8">
        <v>3</v>
      </c>
      <c r="M14" s="8">
        <v>11</v>
      </c>
      <c r="N14" s="8">
        <v>3</v>
      </c>
    </row>
    <row r="15" spans="1:15" ht="31.5" customHeight="1" x14ac:dyDescent="0.3">
      <c r="A15" s="5">
        <v>11</v>
      </c>
      <c r="B15" s="6" t="s">
        <v>14</v>
      </c>
      <c r="C15" s="7">
        <f t="shared" si="0"/>
        <v>28</v>
      </c>
      <c r="D15" s="8">
        <f t="shared" si="1"/>
        <v>131</v>
      </c>
      <c r="E15" s="8">
        <v>32</v>
      </c>
      <c r="F15" s="8">
        <v>10</v>
      </c>
      <c r="G15" s="8">
        <v>38</v>
      </c>
      <c r="H15" s="8">
        <v>4</v>
      </c>
      <c r="I15" s="8">
        <v>19</v>
      </c>
      <c r="J15" s="8">
        <v>4</v>
      </c>
      <c r="K15" s="8">
        <v>21</v>
      </c>
      <c r="L15" s="8">
        <v>4</v>
      </c>
      <c r="M15" s="8">
        <v>21</v>
      </c>
      <c r="N15" s="8">
        <v>6</v>
      </c>
    </row>
    <row r="16" spans="1:15" ht="31.5" customHeight="1" x14ac:dyDescent="0.3">
      <c r="A16" s="5">
        <v>12</v>
      </c>
      <c r="B16" s="6" t="s">
        <v>15</v>
      </c>
      <c r="C16" s="7">
        <f t="shared" si="0"/>
        <v>15</v>
      </c>
      <c r="D16" s="8">
        <f t="shared" si="1"/>
        <v>115.97624703087887</v>
      </c>
      <c r="E16" s="8">
        <v>35</v>
      </c>
      <c r="F16" s="8">
        <v>5</v>
      </c>
      <c r="G16" s="8">
        <v>41</v>
      </c>
      <c r="H16" s="8">
        <v>3</v>
      </c>
      <c r="I16" s="8">
        <v>13.325415676959619</v>
      </c>
      <c r="J16" s="8">
        <v>2</v>
      </c>
      <c r="K16" s="8">
        <v>13.325415676959619</v>
      </c>
      <c r="L16" s="8">
        <v>2</v>
      </c>
      <c r="M16" s="8">
        <v>13.325415676959619</v>
      </c>
      <c r="N16" s="8">
        <v>3</v>
      </c>
    </row>
    <row r="17" spans="1:14" ht="31.5" customHeight="1" x14ac:dyDescent="0.3">
      <c r="A17" s="5">
        <v>13</v>
      </c>
      <c r="B17" s="6" t="s">
        <v>16</v>
      </c>
      <c r="C17" s="7">
        <f t="shared" si="0"/>
        <v>15</v>
      </c>
      <c r="D17" s="8">
        <f t="shared" si="1"/>
        <v>97.65083135391923</v>
      </c>
      <c r="E17" s="8">
        <v>34</v>
      </c>
      <c r="F17" s="8">
        <v>4</v>
      </c>
      <c r="G17" s="8">
        <v>37</v>
      </c>
      <c r="H17" s="8">
        <v>6</v>
      </c>
      <c r="I17" s="8">
        <v>8.8836104513064136</v>
      </c>
      <c r="J17" s="8">
        <v>2</v>
      </c>
      <c r="K17" s="8">
        <v>8.8836104513064136</v>
      </c>
      <c r="L17" s="8">
        <v>2</v>
      </c>
      <c r="M17" s="8">
        <v>8.8836104513064136</v>
      </c>
      <c r="N17" s="8">
        <v>1</v>
      </c>
    </row>
    <row r="18" spans="1:14" ht="31.5" customHeight="1" x14ac:dyDescent="0.3">
      <c r="A18" s="5">
        <v>14</v>
      </c>
      <c r="B18" s="6" t="s">
        <v>17</v>
      </c>
      <c r="C18" s="7">
        <f t="shared" si="0"/>
        <v>15</v>
      </c>
      <c r="D18" s="8">
        <f t="shared" si="1"/>
        <v>91</v>
      </c>
      <c r="E18" s="8">
        <v>21</v>
      </c>
      <c r="F18" s="8">
        <v>7</v>
      </c>
      <c r="G18" s="8">
        <v>25</v>
      </c>
      <c r="H18" s="8">
        <v>2</v>
      </c>
      <c r="I18" s="8">
        <v>15</v>
      </c>
      <c r="J18" s="8">
        <v>2</v>
      </c>
      <c r="K18" s="8">
        <v>15</v>
      </c>
      <c r="L18" s="8">
        <v>2</v>
      </c>
      <c r="M18" s="8">
        <v>15</v>
      </c>
      <c r="N18" s="8">
        <v>2</v>
      </c>
    </row>
    <row r="19" spans="1:14" ht="31.5" customHeight="1" x14ac:dyDescent="0.3">
      <c r="A19" s="5">
        <v>15</v>
      </c>
      <c r="B19" s="6" t="s">
        <v>18</v>
      </c>
      <c r="C19" s="7">
        <f t="shared" si="0"/>
        <v>24</v>
      </c>
      <c r="D19" s="8">
        <f t="shared" si="1"/>
        <v>42</v>
      </c>
      <c r="E19" s="8">
        <v>11</v>
      </c>
      <c r="F19" s="8">
        <v>3</v>
      </c>
      <c r="G19" s="8">
        <v>13</v>
      </c>
      <c r="H19" s="8">
        <v>5</v>
      </c>
      <c r="I19" s="8">
        <v>6</v>
      </c>
      <c r="J19" s="8">
        <v>5</v>
      </c>
      <c r="K19" s="8">
        <v>6</v>
      </c>
      <c r="L19" s="8">
        <v>5</v>
      </c>
      <c r="M19" s="8">
        <v>6</v>
      </c>
      <c r="N19" s="8">
        <v>6</v>
      </c>
    </row>
    <row r="20" spans="1:14" ht="31.5" customHeight="1" x14ac:dyDescent="0.3">
      <c r="A20" s="5">
        <v>16</v>
      </c>
      <c r="B20" s="6" t="s">
        <v>19</v>
      </c>
      <c r="C20" s="7">
        <f t="shared" si="0"/>
        <v>11</v>
      </c>
      <c r="D20" s="8">
        <f t="shared" si="1"/>
        <v>17</v>
      </c>
      <c r="E20" s="8">
        <v>5</v>
      </c>
      <c r="F20" s="8">
        <v>3</v>
      </c>
      <c r="G20" s="8">
        <v>6</v>
      </c>
      <c r="H20" s="8">
        <v>2</v>
      </c>
      <c r="I20" s="8">
        <v>2</v>
      </c>
      <c r="J20" s="8">
        <v>2</v>
      </c>
      <c r="K20" s="8">
        <v>2</v>
      </c>
      <c r="L20" s="8">
        <v>2</v>
      </c>
      <c r="M20" s="8">
        <v>2</v>
      </c>
      <c r="N20" s="8">
        <v>2</v>
      </c>
    </row>
    <row r="21" spans="1:14" s="10" customFormat="1" ht="31.5" customHeight="1" x14ac:dyDescent="0.3">
      <c r="A21" s="140" t="s">
        <v>2</v>
      </c>
      <c r="B21" s="140"/>
      <c r="C21" s="16">
        <f>F21+H21+J21+L21+N21</f>
        <v>356</v>
      </c>
      <c r="D21" s="9">
        <v>1321</v>
      </c>
      <c r="E21" s="9">
        <f t="shared" ref="E21:N21" si="2">SUM(E5:E20)</f>
        <v>332</v>
      </c>
      <c r="F21" s="9">
        <f t="shared" si="2"/>
        <v>83</v>
      </c>
      <c r="G21" s="9">
        <f t="shared" si="2"/>
        <v>402.05225653206651</v>
      </c>
      <c r="H21" s="9">
        <f t="shared" si="2"/>
        <v>83</v>
      </c>
      <c r="I21" s="9">
        <f t="shared" si="2"/>
        <v>186.84798099762469</v>
      </c>
      <c r="J21" s="9">
        <f t="shared" si="2"/>
        <v>62</v>
      </c>
      <c r="K21" s="9">
        <f t="shared" si="2"/>
        <v>200.08313539192397</v>
      </c>
      <c r="L21" s="9">
        <f t="shared" si="2"/>
        <v>65</v>
      </c>
      <c r="M21" s="9">
        <f t="shared" si="2"/>
        <v>200.08313539192397</v>
      </c>
      <c r="N21" s="9">
        <f t="shared" si="2"/>
        <v>63</v>
      </c>
    </row>
    <row r="22" spans="1:14" s="10" customFormat="1" ht="31.5" hidden="1" customHeight="1" x14ac:dyDescent="0.3">
      <c r="A22" s="11"/>
      <c r="B22" s="11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s="10" customFormat="1" ht="31.5" hidden="1" customHeight="1" x14ac:dyDescent="0.3">
      <c r="A23" s="133" t="s">
        <v>25</v>
      </c>
      <c r="B23" s="133"/>
      <c r="C23" s="133"/>
      <c r="D23" s="133"/>
      <c r="E23" s="133"/>
      <c r="F23" s="133"/>
      <c r="G23" s="133"/>
      <c r="H23" s="13"/>
      <c r="I23" s="13"/>
      <c r="J23" s="13"/>
      <c r="K23" s="139" t="s">
        <v>26</v>
      </c>
      <c r="L23" s="139"/>
      <c r="M23" s="139"/>
      <c r="N23" s="13"/>
    </row>
    <row r="24" spans="1:14" s="10" customFormat="1" ht="31.5" customHeight="1" x14ac:dyDescent="0.3">
      <c r="A24" s="11"/>
      <c r="B24" s="11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s="10" customFormat="1" ht="48.75" customHeight="1" x14ac:dyDescent="0.3">
      <c r="A25" s="138" t="s">
        <v>20</v>
      </c>
      <c r="B25" s="138"/>
      <c r="C25" s="138"/>
      <c r="D25" s="138"/>
      <c r="E25" s="138"/>
      <c r="F25" s="138"/>
      <c r="G25" s="138"/>
      <c r="H25" s="14"/>
      <c r="K25" s="139" t="s">
        <v>21</v>
      </c>
      <c r="L25" s="139"/>
      <c r="M25" s="139"/>
      <c r="N25" s="15"/>
    </row>
    <row r="26" spans="1:14" ht="38.25" hidden="1" customHeight="1" x14ac:dyDescent="0.3"/>
    <row r="27" spans="1:14" hidden="1" x14ac:dyDescent="0.3">
      <c r="A27" s="133" t="s">
        <v>27</v>
      </c>
      <c r="B27" s="133"/>
      <c r="C27" s="133"/>
      <c r="D27" s="133"/>
      <c r="E27" s="133"/>
      <c r="F27" s="133"/>
      <c r="G27" s="133"/>
      <c r="L27" s="10" t="s">
        <v>28</v>
      </c>
    </row>
    <row r="29" spans="1:14" hidden="1" x14ac:dyDescent="0.3"/>
    <row r="30" spans="1:14" hidden="1" x14ac:dyDescent="0.3"/>
  </sheetData>
  <mergeCells count="16">
    <mergeCell ref="A27:G27"/>
    <mergeCell ref="A1:N1"/>
    <mergeCell ref="E3:F3"/>
    <mergeCell ref="G3:H3"/>
    <mergeCell ref="I3:J3"/>
    <mergeCell ref="K3:L3"/>
    <mergeCell ref="M3:N3"/>
    <mergeCell ref="A25:G25"/>
    <mergeCell ref="K25:M25"/>
    <mergeCell ref="A21:B21"/>
    <mergeCell ref="A3:A4"/>
    <mergeCell ref="B3:B4"/>
    <mergeCell ref="D3:D4"/>
    <mergeCell ref="C3:C4"/>
    <mergeCell ref="A23:G23"/>
    <mergeCell ref="K23:M23"/>
  </mergeCells>
  <printOptions horizontalCentered="1"/>
  <pageMargins left="0" right="0" top="0" bottom="0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8"/>
  <sheetViews>
    <sheetView showZeros="0" view="pageBreakPreview" zoomScale="70" zoomScaleSheetLayoutView="70" workbookViewId="0">
      <selection activeCell="F4" sqref="F4"/>
    </sheetView>
  </sheetViews>
  <sheetFormatPr defaultColWidth="9.140625" defaultRowHeight="19.5" x14ac:dyDescent="0.3"/>
  <cols>
    <col min="1" max="1" width="12.42578125" style="2" customWidth="1"/>
    <col min="2" max="2" width="31.85546875" style="2" customWidth="1"/>
    <col min="3" max="7" width="30.7109375" style="2" customWidth="1"/>
    <col min="8" max="16384" width="9.140625" style="2"/>
  </cols>
  <sheetData>
    <row r="1" spans="1:7" s="17" customFormat="1" ht="81" customHeight="1" x14ac:dyDescent="0.4">
      <c r="A1" s="142" t="s">
        <v>38</v>
      </c>
      <c r="B1" s="142"/>
      <c r="C1" s="142"/>
      <c r="D1" s="142"/>
      <c r="E1" s="142"/>
      <c r="F1" s="142"/>
      <c r="G1" s="142"/>
    </row>
    <row r="2" spans="1:7" s="18" customFormat="1" ht="27" thickBot="1" x14ac:dyDescent="0.45"/>
    <row r="3" spans="1:7" s="17" customFormat="1" ht="32.25" customHeight="1" x14ac:dyDescent="0.4">
      <c r="A3" s="143" t="s">
        <v>0</v>
      </c>
      <c r="B3" s="145" t="s">
        <v>30</v>
      </c>
      <c r="C3" s="145" t="s">
        <v>31</v>
      </c>
      <c r="D3" s="145" t="s">
        <v>32</v>
      </c>
      <c r="E3" s="145" t="s">
        <v>33</v>
      </c>
      <c r="F3" s="145" t="s">
        <v>34</v>
      </c>
      <c r="G3" s="147"/>
    </row>
    <row r="4" spans="1:7" s="17" customFormat="1" ht="61.5" customHeight="1" thickBot="1" x14ac:dyDescent="0.45">
      <c r="A4" s="144"/>
      <c r="B4" s="146"/>
      <c r="C4" s="146"/>
      <c r="D4" s="146"/>
      <c r="E4" s="146"/>
      <c r="F4" s="19" t="s">
        <v>35</v>
      </c>
      <c r="G4" s="20" t="s">
        <v>36</v>
      </c>
    </row>
    <row r="5" spans="1:7" s="17" customFormat="1" ht="37.5" customHeight="1" x14ac:dyDescent="0.4">
      <c r="A5" s="21">
        <v>1</v>
      </c>
      <c r="B5" s="22" t="s">
        <v>5</v>
      </c>
      <c r="C5" s="23">
        <v>1</v>
      </c>
      <c r="D5" s="24">
        <v>6</v>
      </c>
      <c r="E5" s="24">
        <f>+F5+G5</f>
        <v>14</v>
      </c>
      <c r="F5" s="24">
        <v>14</v>
      </c>
      <c r="G5" s="24"/>
    </row>
    <row r="6" spans="1:7" s="17" customFormat="1" ht="37.5" customHeight="1" x14ac:dyDescent="0.4">
      <c r="A6" s="25">
        <f>1+A5</f>
        <v>2</v>
      </c>
      <c r="B6" s="26" t="s">
        <v>6</v>
      </c>
      <c r="C6" s="27">
        <v>1</v>
      </c>
      <c r="D6" s="28">
        <v>5</v>
      </c>
      <c r="E6" s="28">
        <f t="shared" ref="E6:E18" si="0">+F6+G6</f>
        <v>25</v>
      </c>
      <c r="F6" s="28">
        <v>25</v>
      </c>
      <c r="G6" s="28"/>
    </row>
    <row r="7" spans="1:7" s="17" customFormat="1" ht="37.5" customHeight="1" x14ac:dyDescent="0.4">
      <c r="A7" s="25">
        <f t="shared" ref="A7:A18" si="1">1+A6</f>
        <v>3</v>
      </c>
      <c r="B7" s="26" t="s">
        <v>7</v>
      </c>
      <c r="C7" s="27">
        <v>1</v>
      </c>
      <c r="D7" s="28">
        <v>7</v>
      </c>
      <c r="E7" s="28">
        <f t="shared" si="0"/>
        <v>17</v>
      </c>
      <c r="F7" s="28">
        <v>17</v>
      </c>
      <c r="G7" s="28"/>
    </row>
    <row r="8" spans="1:7" s="17" customFormat="1" ht="37.5" customHeight="1" x14ac:dyDescent="0.4">
      <c r="A8" s="25">
        <f t="shared" si="1"/>
        <v>4</v>
      </c>
      <c r="B8" s="26" t="s">
        <v>8</v>
      </c>
      <c r="C8" s="27">
        <v>1</v>
      </c>
      <c r="D8" s="28">
        <v>2</v>
      </c>
      <c r="E8" s="28">
        <f t="shared" si="0"/>
        <v>23</v>
      </c>
      <c r="F8" s="28">
        <v>23</v>
      </c>
      <c r="G8" s="28"/>
    </row>
    <row r="9" spans="1:7" s="17" customFormat="1" ht="37.5" customHeight="1" x14ac:dyDescent="0.4">
      <c r="A9" s="25">
        <f t="shared" si="1"/>
        <v>5</v>
      </c>
      <c r="B9" s="26" t="s">
        <v>10</v>
      </c>
      <c r="C9" s="27">
        <v>1</v>
      </c>
      <c r="D9" s="28">
        <v>8</v>
      </c>
      <c r="E9" s="28">
        <f t="shared" si="0"/>
        <v>35</v>
      </c>
      <c r="F9" s="28">
        <v>35</v>
      </c>
      <c r="G9" s="28"/>
    </row>
    <row r="10" spans="1:7" s="17" customFormat="1" ht="37.5" customHeight="1" x14ac:dyDescent="0.4">
      <c r="A10" s="25">
        <v>6</v>
      </c>
      <c r="B10" s="26" t="s">
        <v>37</v>
      </c>
      <c r="C10" s="27">
        <v>1</v>
      </c>
      <c r="D10" s="28">
        <v>9</v>
      </c>
      <c r="E10" s="28">
        <f t="shared" si="0"/>
        <v>9</v>
      </c>
      <c r="F10" s="28">
        <v>5</v>
      </c>
      <c r="G10" s="28">
        <v>4</v>
      </c>
    </row>
    <row r="11" spans="1:7" s="17" customFormat="1" ht="37.5" customHeight="1" x14ac:dyDescent="0.4">
      <c r="A11" s="25">
        <v>7</v>
      </c>
      <c r="B11" s="26" t="s">
        <v>11</v>
      </c>
      <c r="C11" s="27">
        <v>1</v>
      </c>
      <c r="D11" s="28">
        <v>11</v>
      </c>
      <c r="E11" s="28">
        <f t="shared" si="0"/>
        <v>31</v>
      </c>
      <c r="F11" s="28">
        <v>31</v>
      </c>
      <c r="G11" s="28"/>
    </row>
    <row r="12" spans="1:7" s="17" customFormat="1" ht="37.5" customHeight="1" x14ac:dyDescent="0.4">
      <c r="A12" s="25">
        <f t="shared" si="1"/>
        <v>8</v>
      </c>
      <c r="B12" s="26" t="s">
        <v>12</v>
      </c>
      <c r="C12" s="27">
        <v>1</v>
      </c>
      <c r="D12" s="28">
        <v>4</v>
      </c>
      <c r="E12" s="28">
        <f t="shared" si="0"/>
        <v>24</v>
      </c>
      <c r="F12" s="28">
        <v>24</v>
      </c>
      <c r="G12" s="28"/>
    </row>
    <row r="13" spans="1:7" s="17" customFormat="1" ht="37.5" customHeight="1" x14ac:dyDescent="0.4">
      <c r="A13" s="25">
        <f t="shared" si="1"/>
        <v>9</v>
      </c>
      <c r="B13" s="26" t="s">
        <v>13</v>
      </c>
      <c r="C13" s="27">
        <v>1</v>
      </c>
      <c r="D13" s="28">
        <v>2</v>
      </c>
      <c r="E13" s="28">
        <f t="shared" si="0"/>
        <v>25</v>
      </c>
      <c r="F13" s="28">
        <v>25</v>
      </c>
      <c r="G13" s="28"/>
    </row>
    <row r="14" spans="1:7" s="17" customFormat="1" ht="37.5" customHeight="1" x14ac:dyDescent="0.4">
      <c r="A14" s="25">
        <f t="shared" si="1"/>
        <v>10</v>
      </c>
      <c r="B14" s="26" t="s">
        <v>14</v>
      </c>
      <c r="C14" s="27">
        <v>1</v>
      </c>
      <c r="D14" s="28">
        <v>6</v>
      </c>
      <c r="E14" s="28">
        <f t="shared" si="0"/>
        <v>28</v>
      </c>
      <c r="F14" s="28">
        <v>28</v>
      </c>
      <c r="G14" s="28"/>
    </row>
    <row r="15" spans="1:7" s="17" customFormat="1" ht="37.5" customHeight="1" x14ac:dyDescent="0.4">
      <c r="A15" s="25">
        <f t="shared" si="1"/>
        <v>11</v>
      </c>
      <c r="B15" s="26" t="s">
        <v>15</v>
      </c>
      <c r="C15" s="27">
        <v>1</v>
      </c>
      <c r="D15" s="28">
        <v>4</v>
      </c>
      <c r="E15" s="28">
        <f t="shared" si="0"/>
        <v>35</v>
      </c>
      <c r="F15" s="28">
        <v>35</v>
      </c>
      <c r="G15" s="28"/>
    </row>
    <row r="16" spans="1:7" s="17" customFormat="1" ht="37.5" customHeight="1" x14ac:dyDescent="0.4">
      <c r="A16" s="25">
        <f t="shared" si="1"/>
        <v>12</v>
      </c>
      <c r="B16" s="26" t="s">
        <v>16</v>
      </c>
      <c r="C16" s="27">
        <v>1</v>
      </c>
      <c r="D16" s="28">
        <v>6</v>
      </c>
      <c r="E16" s="28">
        <f t="shared" si="0"/>
        <v>34</v>
      </c>
      <c r="F16" s="28">
        <v>34</v>
      </c>
      <c r="G16" s="28"/>
    </row>
    <row r="17" spans="1:7" s="17" customFormat="1" ht="37.5" customHeight="1" x14ac:dyDescent="0.4">
      <c r="A17" s="25">
        <f t="shared" si="1"/>
        <v>13</v>
      </c>
      <c r="B17" s="26" t="s">
        <v>17</v>
      </c>
      <c r="C17" s="27">
        <v>1</v>
      </c>
      <c r="D17" s="28">
        <v>3</v>
      </c>
      <c r="E17" s="28">
        <f t="shared" si="0"/>
        <v>21</v>
      </c>
      <c r="F17" s="28">
        <v>21</v>
      </c>
      <c r="G17" s="28"/>
    </row>
    <row r="18" spans="1:7" s="17" customFormat="1" ht="37.5" customHeight="1" x14ac:dyDescent="0.4">
      <c r="A18" s="25">
        <f t="shared" si="1"/>
        <v>14</v>
      </c>
      <c r="B18" s="26" t="s">
        <v>18</v>
      </c>
      <c r="C18" s="27">
        <v>1</v>
      </c>
      <c r="D18" s="28">
        <v>5</v>
      </c>
      <c r="E18" s="28">
        <f t="shared" si="0"/>
        <v>11</v>
      </c>
      <c r="F18" s="28">
        <v>11</v>
      </c>
      <c r="G18" s="28"/>
    </row>
    <row r="19" spans="1:7" s="30" customFormat="1" ht="37.5" customHeight="1" x14ac:dyDescent="0.35">
      <c r="A19" s="149" t="s">
        <v>2</v>
      </c>
      <c r="B19" s="149"/>
      <c r="C19" s="29">
        <f>SUM(C5:C18)</f>
        <v>14</v>
      </c>
      <c r="D19" s="29">
        <f>SUM(D5:D18)</f>
        <v>78</v>
      </c>
      <c r="E19" s="29">
        <f>SUM(E5:E18)</f>
        <v>332</v>
      </c>
      <c r="F19" s="29">
        <f>SUM(F5:F18)</f>
        <v>328</v>
      </c>
      <c r="G19" s="29">
        <f>SUM(G5:G18)</f>
        <v>4</v>
      </c>
    </row>
    <row r="20" spans="1:7" s="30" customFormat="1" ht="31.5" hidden="1" customHeight="1" x14ac:dyDescent="0.35">
      <c r="A20" s="31"/>
      <c r="B20" s="31"/>
      <c r="C20" s="32"/>
      <c r="D20" s="33"/>
      <c r="E20" s="33"/>
      <c r="F20" s="33"/>
      <c r="G20" s="33"/>
    </row>
    <row r="21" spans="1:7" s="30" customFormat="1" ht="31.5" hidden="1" customHeight="1" x14ac:dyDescent="0.35">
      <c r="A21" s="150" t="s">
        <v>25</v>
      </c>
      <c r="B21" s="150"/>
      <c r="C21" s="150"/>
      <c r="D21" s="150"/>
      <c r="E21" s="150"/>
      <c r="F21" s="150"/>
      <c r="G21" s="150"/>
    </row>
    <row r="22" spans="1:7" s="30" customFormat="1" ht="31.5" customHeight="1" x14ac:dyDescent="0.35">
      <c r="A22" s="31"/>
      <c r="B22" s="31"/>
      <c r="C22" s="32"/>
      <c r="D22" s="33"/>
      <c r="E22" s="33"/>
      <c r="F22" s="33"/>
      <c r="G22" s="33"/>
    </row>
    <row r="23" spans="1:7" s="30" customFormat="1" ht="48.75" customHeight="1" x14ac:dyDescent="0.35">
      <c r="A23" s="148" t="s">
        <v>20</v>
      </c>
      <c r="B23" s="148"/>
      <c r="C23" s="148"/>
      <c r="D23" s="148"/>
      <c r="E23" s="148"/>
      <c r="F23" s="34"/>
      <c r="G23" s="34" t="s">
        <v>39</v>
      </c>
    </row>
    <row r="24" spans="1:7" ht="38.25" hidden="1" customHeight="1" x14ac:dyDescent="0.3"/>
    <row r="25" spans="1:7" hidden="1" x14ac:dyDescent="0.3">
      <c r="A25" s="133" t="s">
        <v>27</v>
      </c>
      <c r="B25" s="133"/>
      <c r="C25" s="133"/>
      <c r="D25" s="133"/>
      <c r="E25" s="133"/>
      <c r="F25" s="133"/>
      <c r="G25" s="133"/>
    </row>
    <row r="27" spans="1:7" hidden="1" x14ac:dyDescent="0.3"/>
    <row r="28" spans="1:7" hidden="1" x14ac:dyDescent="0.3"/>
  </sheetData>
  <mergeCells count="11">
    <mergeCell ref="A25:G25"/>
    <mergeCell ref="A1:G1"/>
    <mergeCell ref="A3:A4"/>
    <mergeCell ref="B3:B4"/>
    <mergeCell ref="C3:C4"/>
    <mergeCell ref="D3:D4"/>
    <mergeCell ref="E3:E4"/>
    <mergeCell ref="F3:G3"/>
    <mergeCell ref="A23:E23"/>
    <mergeCell ref="A19:B19"/>
    <mergeCell ref="A21:G21"/>
  </mergeCells>
  <printOptions horizontalCentered="1"/>
  <pageMargins left="0" right="0" top="0" bottom="0" header="0" footer="0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7"/>
  <sheetViews>
    <sheetView view="pageBreakPreview" topLeftCell="A2" zoomScale="85" zoomScaleSheetLayoutView="85" workbookViewId="0">
      <selection activeCell="P26" activeCellId="1" sqref="N26 P26"/>
    </sheetView>
  </sheetViews>
  <sheetFormatPr defaultRowHeight="15.75" x14ac:dyDescent="0.25"/>
  <cols>
    <col min="1" max="1" width="5.28515625" style="65" customWidth="1"/>
    <col min="2" max="2" width="16.5703125" style="71" customWidth="1"/>
    <col min="3" max="5" width="6.7109375" style="65" customWidth="1"/>
    <col min="6" max="8" width="10.7109375" style="72" customWidth="1"/>
    <col min="9" max="9" width="11.85546875" style="72" customWidth="1"/>
    <col min="10" max="10" width="6.42578125" style="72" customWidth="1"/>
    <col min="11" max="11" width="8.7109375" style="72" customWidth="1"/>
    <col min="12" max="12" width="9.28515625" style="72" customWidth="1"/>
    <col min="13" max="15" width="10.7109375" style="72" customWidth="1"/>
    <col min="16" max="16" width="12.85546875" style="72" customWidth="1"/>
    <col min="17" max="16384" width="9.140625" style="65"/>
  </cols>
  <sheetData>
    <row r="1" spans="1:16" s="63" customFormat="1" ht="97.5" hidden="1" customHeight="1" x14ac:dyDescent="0.25">
      <c r="B1" s="64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6" s="63" customFormat="1" ht="27" customHeight="1" x14ac:dyDescent="0.25">
      <c r="B2" s="64"/>
      <c r="F2" s="58"/>
      <c r="G2" s="58"/>
      <c r="H2" s="58"/>
      <c r="I2" s="58"/>
      <c r="J2" s="58"/>
      <c r="K2" s="58"/>
      <c r="L2" s="152" t="s">
        <v>40</v>
      </c>
      <c r="M2" s="152"/>
      <c r="N2" s="152"/>
      <c r="O2" s="152"/>
      <c r="P2" s="152"/>
    </row>
    <row r="3" spans="1:16" s="63" customFormat="1" ht="41.25" customHeight="1" x14ac:dyDescent="0.25">
      <c r="B3" s="64"/>
      <c r="F3" s="58"/>
      <c r="G3" s="58"/>
      <c r="H3" s="58"/>
      <c r="I3" s="58"/>
      <c r="J3" s="58"/>
      <c r="K3" s="58"/>
      <c r="L3" s="152" t="s">
        <v>97</v>
      </c>
      <c r="M3" s="152"/>
      <c r="N3" s="152"/>
      <c r="O3" s="152"/>
      <c r="P3" s="152"/>
    </row>
    <row r="4" spans="1:16" s="63" customFormat="1" ht="18" customHeight="1" x14ac:dyDescent="0.25">
      <c r="B4" s="64"/>
      <c r="F4" s="58"/>
      <c r="G4" s="58"/>
      <c r="H4" s="58"/>
      <c r="I4" s="58"/>
      <c r="J4" s="58"/>
      <c r="K4" s="58"/>
      <c r="L4" s="152" t="s">
        <v>95</v>
      </c>
      <c r="M4" s="152"/>
      <c r="N4" s="152"/>
      <c r="O4" s="152"/>
      <c r="P4" s="152"/>
    </row>
    <row r="5" spans="1:16" s="63" customFormat="1" ht="27.75" customHeight="1" x14ac:dyDescent="0.25">
      <c r="B5" s="64"/>
      <c r="F5" s="58"/>
      <c r="G5" s="58"/>
      <c r="H5" s="58"/>
      <c r="I5" s="58"/>
      <c r="J5" s="58"/>
      <c r="K5" s="58"/>
      <c r="L5" s="152" t="s">
        <v>96</v>
      </c>
      <c r="M5" s="152"/>
      <c r="N5" s="152"/>
      <c r="O5" s="152"/>
      <c r="P5" s="152"/>
    </row>
    <row r="6" spans="1:16" s="63" customFormat="1" ht="44.25" customHeight="1" thickBot="1" x14ac:dyDescent="0.3">
      <c r="A6" s="151" t="s">
        <v>108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</row>
    <row r="7" spans="1:16" s="61" customFormat="1" ht="18.75" customHeight="1" x14ac:dyDescent="0.25">
      <c r="A7" s="155" t="s">
        <v>0</v>
      </c>
      <c r="B7" s="158" t="s">
        <v>43</v>
      </c>
      <c r="C7" s="161" t="s">
        <v>98</v>
      </c>
      <c r="D7" s="161"/>
      <c r="E7" s="161"/>
      <c r="F7" s="161"/>
      <c r="G7" s="161"/>
      <c r="H7" s="161"/>
      <c r="I7" s="161"/>
      <c r="J7" s="161" t="s">
        <v>99</v>
      </c>
      <c r="K7" s="161"/>
      <c r="L7" s="161"/>
      <c r="M7" s="161"/>
      <c r="N7" s="161"/>
      <c r="O7" s="161"/>
      <c r="P7" s="162"/>
    </row>
    <row r="8" spans="1:16" ht="31.5" customHeight="1" x14ac:dyDescent="0.25">
      <c r="A8" s="156"/>
      <c r="B8" s="159"/>
      <c r="C8" s="159" t="s">
        <v>106</v>
      </c>
      <c r="D8" s="159"/>
      <c r="E8" s="159"/>
      <c r="F8" s="153" t="s">
        <v>86</v>
      </c>
      <c r="G8" s="153"/>
      <c r="H8" s="153"/>
      <c r="I8" s="153"/>
      <c r="J8" s="159" t="s">
        <v>106</v>
      </c>
      <c r="K8" s="159"/>
      <c r="L8" s="159"/>
      <c r="M8" s="153" t="s">
        <v>86</v>
      </c>
      <c r="N8" s="153"/>
      <c r="O8" s="153"/>
      <c r="P8" s="154"/>
    </row>
    <row r="9" spans="1:16" s="66" customFormat="1" ht="35.25" customHeight="1" x14ac:dyDescent="0.25">
      <c r="A9" s="156"/>
      <c r="B9" s="159"/>
      <c r="C9" s="159" t="s">
        <v>90</v>
      </c>
      <c r="D9" s="159" t="s">
        <v>86</v>
      </c>
      <c r="E9" s="159"/>
      <c r="F9" s="153" t="s">
        <v>102</v>
      </c>
      <c r="G9" s="153"/>
      <c r="H9" s="153" t="s">
        <v>103</v>
      </c>
      <c r="I9" s="153"/>
      <c r="J9" s="159" t="s">
        <v>90</v>
      </c>
      <c r="K9" s="159" t="s">
        <v>86</v>
      </c>
      <c r="L9" s="159"/>
      <c r="M9" s="153" t="s">
        <v>102</v>
      </c>
      <c r="N9" s="153"/>
      <c r="O9" s="153" t="s">
        <v>103</v>
      </c>
      <c r="P9" s="154"/>
    </row>
    <row r="10" spans="1:16" s="66" customFormat="1" ht="101.25" customHeight="1" thickBot="1" x14ac:dyDescent="0.3">
      <c r="A10" s="157"/>
      <c r="B10" s="160"/>
      <c r="C10" s="160"/>
      <c r="D10" s="67" t="s">
        <v>100</v>
      </c>
      <c r="E10" s="67" t="s">
        <v>101</v>
      </c>
      <c r="F10" s="68" t="s">
        <v>92</v>
      </c>
      <c r="G10" s="68" t="s">
        <v>93</v>
      </c>
      <c r="H10" s="68" t="s">
        <v>92</v>
      </c>
      <c r="I10" s="68" t="s">
        <v>93</v>
      </c>
      <c r="J10" s="160"/>
      <c r="K10" s="67" t="s">
        <v>104</v>
      </c>
      <c r="L10" s="67" t="s">
        <v>105</v>
      </c>
      <c r="M10" s="68" t="s">
        <v>92</v>
      </c>
      <c r="N10" s="68" t="s">
        <v>93</v>
      </c>
      <c r="O10" s="68" t="s">
        <v>92</v>
      </c>
      <c r="P10" s="85" t="s">
        <v>93</v>
      </c>
    </row>
    <row r="11" spans="1:16" s="66" customFormat="1" x14ac:dyDescent="0.25">
      <c r="A11" s="81">
        <v>1</v>
      </c>
      <c r="B11" s="81">
        <f>+A11+1</f>
        <v>2</v>
      </c>
      <c r="C11" s="81">
        <f t="shared" ref="C11:P11" si="0">+B11+1</f>
        <v>3</v>
      </c>
      <c r="D11" s="81">
        <f t="shared" si="0"/>
        <v>4</v>
      </c>
      <c r="E11" s="81">
        <f t="shared" si="0"/>
        <v>5</v>
      </c>
      <c r="F11" s="81">
        <f t="shared" si="0"/>
        <v>6</v>
      </c>
      <c r="G11" s="81">
        <f t="shared" si="0"/>
        <v>7</v>
      </c>
      <c r="H11" s="81">
        <f t="shared" si="0"/>
        <v>8</v>
      </c>
      <c r="I11" s="81">
        <f t="shared" si="0"/>
        <v>9</v>
      </c>
      <c r="J11" s="81">
        <f t="shared" si="0"/>
        <v>10</v>
      </c>
      <c r="K11" s="81">
        <f t="shared" si="0"/>
        <v>11</v>
      </c>
      <c r="L11" s="81">
        <f t="shared" si="0"/>
        <v>12</v>
      </c>
      <c r="M11" s="81">
        <f t="shared" si="0"/>
        <v>13</v>
      </c>
      <c r="N11" s="81">
        <f t="shared" si="0"/>
        <v>14</v>
      </c>
      <c r="O11" s="81">
        <f t="shared" si="0"/>
        <v>15</v>
      </c>
      <c r="P11" s="81">
        <f t="shared" si="0"/>
        <v>16</v>
      </c>
    </row>
    <row r="12" spans="1:16" x14ac:dyDescent="0.25">
      <c r="A12" s="84">
        <v>1</v>
      </c>
      <c r="B12" s="62" t="s">
        <v>51</v>
      </c>
      <c r="C12" s="82"/>
      <c r="D12" s="82"/>
      <c r="E12" s="82"/>
      <c r="F12" s="82"/>
      <c r="G12" s="83"/>
      <c r="H12" s="82"/>
      <c r="I12" s="83"/>
      <c r="J12" s="82">
        <v>14</v>
      </c>
      <c r="K12" s="82"/>
      <c r="L12" s="82"/>
      <c r="M12" s="82">
        <v>14</v>
      </c>
      <c r="N12" s="89">
        <v>4.22</v>
      </c>
      <c r="O12" s="82"/>
      <c r="P12" s="83"/>
    </row>
    <row r="13" spans="1:16" x14ac:dyDescent="0.25">
      <c r="A13" s="84">
        <f>+A12+1</f>
        <v>2</v>
      </c>
      <c r="B13" s="62" t="s">
        <v>52</v>
      </c>
      <c r="C13" s="82"/>
      <c r="D13" s="82"/>
      <c r="E13" s="82"/>
      <c r="F13" s="82"/>
      <c r="G13" s="83"/>
      <c r="H13" s="82"/>
      <c r="I13" s="83"/>
      <c r="J13" s="82">
        <v>25</v>
      </c>
      <c r="K13" s="82"/>
      <c r="L13" s="82"/>
      <c r="M13" s="82">
        <v>25</v>
      </c>
      <c r="N13" s="83">
        <v>1.5</v>
      </c>
      <c r="O13" s="82"/>
      <c r="P13" s="83"/>
    </row>
    <row r="14" spans="1:16" x14ac:dyDescent="0.25">
      <c r="A14" s="84">
        <f t="shared" ref="A14:A19" si="1">+A13+1</f>
        <v>3</v>
      </c>
      <c r="B14" s="62" t="s">
        <v>53</v>
      </c>
      <c r="C14" s="82"/>
      <c r="D14" s="82"/>
      <c r="E14" s="82"/>
      <c r="F14" s="82"/>
      <c r="G14" s="83"/>
      <c r="H14" s="82"/>
      <c r="I14" s="83"/>
      <c r="J14" s="82">
        <v>17</v>
      </c>
      <c r="K14" s="82"/>
      <c r="L14" s="82"/>
      <c r="M14" s="82">
        <v>17</v>
      </c>
      <c r="N14" s="83">
        <v>2</v>
      </c>
      <c r="O14" s="82"/>
      <c r="P14" s="83"/>
    </row>
    <row r="15" spans="1:16" x14ac:dyDescent="0.25">
      <c r="A15" s="84">
        <f t="shared" si="1"/>
        <v>4</v>
      </c>
      <c r="B15" s="62" t="s">
        <v>54</v>
      </c>
      <c r="C15" s="82"/>
      <c r="D15" s="82"/>
      <c r="E15" s="82"/>
      <c r="F15" s="82"/>
      <c r="G15" s="83"/>
      <c r="H15" s="82"/>
      <c r="I15" s="83"/>
      <c r="J15" s="82">
        <v>23</v>
      </c>
      <c r="K15" s="82"/>
      <c r="L15" s="82"/>
      <c r="M15" s="82">
        <v>23</v>
      </c>
      <c r="N15" s="83">
        <v>2.1</v>
      </c>
      <c r="O15" s="82"/>
      <c r="P15" s="83"/>
    </row>
    <row r="16" spans="1:16" x14ac:dyDescent="0.25">
      <c r="A16" s="84">
        <f t="shared" si="1"/>
        <v>5</v>
      </c>
      <c r="B16" s="62" t="s">
        <v>55</v>
      </c>
      <c r="C16" s="82"/>
      <c r="D16" s="82"/>
      <c r="E16" s="82"/>
      <c r="F16" s="82"/>
      <c r="G16" s="83"/>
      <c r="H16" s="82"/>
      <c r="I16" s="83"/>
      <c r="J16" s="82">
        <v>35</v>
      </c>
      <c r="K16" s="82"/>
      <c r="L16" s="82"/>
      <c r="M16" s="82">
        <v>35</v>
      </c>
      <c r="N16" s="83">
        <v>3.1</v>
      </c>
      <c r="O16" s="82"/>
      <c r="P16" s="83"/>
    </row>
    <row r="17" spans="1:16" x14ac:dyDescent="0.25">
      <c r="A17" s="84">
        <f t="shared" si="1"/>
        <v>6</v>
      </c>
      <c r="B17" s="62" t="s">
        <v>56</v>
      </c>
      <c r="C17" s="82"/>
      <c r="D17" s="82"/>
      <c r="E17" s="82"/>
      <c r="F17" s="82"/>
      <c r="G17" s="83"/>
      <c r="H17" s="82"/>
      <c r="I17" s="83"/>
      <c r="J17" s="82">
        <v>9</v>
      </c>
      <c r="K17" s="82"/>
      <c r="L17" s="82"/>
      <c r="M17" s="82">
        <v>5</v>
      </c>
      <c r="N17" s="83">
        <v>0.90999999999999992</v>
      </c>
      <c r="O17" s="82">
        <v>4</v>
      </c>
      <c r="P17" s="83">
        <v>2.5099999999999998</v>
      </c>
    </row>
    <row r="18" spans="1:16" x14ac:dyDescent="0.25">
      <c r="A18" s="84">
        <f t="shared" si="1"/>
        <v>7</v>
      </c>
      <c r="B18" s="62" t="s">
        <v>57</v>
      </c>
      <c r="C18" s="82"/>
      <c r="D18" s="82"/>
      <c r="E18" s="82"/>
      <c r="F18" s="82"/>
      <c r="G18" s="83"/>
      <c r="H18" s="82"/>
      <c r="I18" s="83"/>
      <c r="J18" s="82">
        <v>31</v>
      </c>
      <c r="K18" s="82"/>
      <c r="L18" s="82"/>
      <c r="M18" s="82">
        <v>31</v>
      </c>
      <c r="N18" s="83">
        <v>2.8</v>
      </c>
      <c r="O18" s="82"/>
      <c r="P18" s="83"/>
    </row>
    <row r="19" spans="1:16" x14ac:dyDescent="0.25">
      <c r="A19" s="84">
        <f t="shared" si="1"/>
        <v>8</v>
      </c>
      <c r="B19" s="62" t="s">
        <v>58</v>
      </c>
      <c r="C19" s="82"/>
      <c r="D19" s="82"/>
      <c r="E19" s="82"/>
      <c r="F19" s="82"/>
      <c r="G19" s="83"/>
      <c r="H19" s="82"/>
      <c r="I19" s="83"/>
      <c r="J19" s="82">
        <v>24</v>
      </c>
      <c r="K19" s="82"/>
      <c r="L19" s="82"/>
      <c r="M19" s="82">
        <v>24</v>
      </c>
      <c r="N19" s="83">
        <v>5.2</v>
      </c>
      <c r="O19" s="82"/>
      <c r="P19" s="83"/>
    </row>
    <row r="20" spans="1:16" x14ac:dyDescent="0.25">
      <c r="A20" s="84">
        <f>1+A19</f>
        <v>9</v>
      </c>
      <c r="B20" s="62" t="s">
        <v>59</v>
      </c>
      <c r="C20" s="82"/>
      <c r="D20" s="82"/>
      <c r="E20" s="82"/>
      <c r="F20" s="82"/>
      <c r="G20" s="83"/>
      <c r="H20" s="82"/>
      <c r="I20" s="83"/>
      <c r="J20" s="82">
        <v>25</v>
      </c>
      <c r="K20" s="82"/>
      <c r="L20" s="82"/>
      <c r="M20" s="82">
        <v>25</v>
      </c>
      <c r="N20" s="83">
        <f>M20*0.06</f>
        <v>1.5</v>
      </c>
      <c r="O20" s="82"/>
      <c r="P20" s="83"/>
    </row>
    <row r="21" spans="1:16" x14ac:dyDescent="0.25">
      <c r="A21" s="84">
        <f t="shared" ref="A21:A25" si="2">1+A20</f>
        <v>10</v>
      </c>
      <c r="B21" s="62" t="s">
        <v>60</v>
      </c>
      <c r="C21" s="82"/>
      <c r="D21" s="82"/>
      <c r="E21" s="82"/>
      <c r="F21" s="82"/>
      <c r="G21" s="83"/>
      <c r="H21" s="82"/>
      <c r="I21" s="83"/>
      <c r="J21" s="82">
        <v>28</v>
      </c>
      <c r="K21" s="82"/>
      <c r="L21" s="82"/>
      <c r="M21" s="82">
        <v>28</v>
      </c>
      <c r="N21" s="83">
        <v>8.4</v>
      </c>
      <c r="O21" s="82"/>
      <c r="P21" s="83"/>
    </row>
    <row r="22" spans="1:16" x14ac:dyDescent="0.25">
      <c r="A22" s="84">
        <f t="shared" si="2"/>
        <v>11</v>
      </c>
      <c r="B22" s="62" t="s">
        <v>61</v>
      </c>
      <c r="C22" s="82"/>
      <c r="D22" s="82"/>
      <c r="E22" s="82"/>
      <c r="F22" s="82"/>
      <c r="G22" s="83"/>
      <c r="H22" s="82"/>
      <c r="I22" s="83"/>
      <c r="J22" s="82">
        <v>35</v>
      </c>
      <c r="K22" s="82"/>
      <c r="L22" s="82"/>
      <c r="M22" s="82">
        <v>35</v>
      </c>
      <c r="N22" s="83">
        <v>4.8</v>
      </c>
      <c r="O22" s="82"/>
      <c r="P22" s="83"/>
    </row>
    <row r="23" spans="1:16" x14ac:dyDescent="0.25">
      <c r="A23" s="84">
        <f t="shared" si="2"/>
        <v>12</v>
      </c>
      <c r="B23" s="62" t="s">
        <v>62</v>
      </c>
      <c r="C23" s="82"/>
      <c r="D23" s="82"/>
      <c r="E23" s="82"/>
      <c r="F23" s="82"/>
      <c r="G23" s="83"/>
      <c r="H23" s="82"/>
      <c r="I23" s="83"/>
      <c r="J23" s="82">
        <v>34</v>
      </c>
      <c r="K23" s="82"/>
      <c r="L23" s="82"/>
      <c r="M23" s="82">
        <v>34</v>
      </c>
      <c r="N23" s="83">
        <v>6.7</v>
      </c>
      <c r="O23" s="82"/>
      <c r="P23" s="83"/>
    </row>
    <row r="24" spans="1:16" x14ac:dyDescent="0.25">
      <c r="A24" s="84">
        <f t="shared" si="2"/>
        <v>13</v>
      </c>
      <c r="B24" s="62" t="s">
        <v>63</v>
      </c>
      <c r="C24" s="82"/>
      <c r="D24" s="82"/>
      <c r="E24" s="82"/>
      <c r="F24" s="82"/>
      <c r="G24" s="83"/>
      <c r="H24" s="82"/>
      <c r="I24" s="83"/>
      <c r="J24" s="82">
        <v>21</v>
      </c>
      <c r="K24" s="82"/>
      <c r="L24" s="82"/>
      <c r="M24" s="82">
        <v>21</v>
      </c>
      <c r="N24" s="83">
        <v>3.6</v>
      </c>
      <c r="O24" s="82"/>
      <c r="P24" s="83"/>
    </row>
    <row r="25" spans="1:16" x14ac:dyDescent="0.25">
      <c r="A25" s="84">
        <f t="shared" si="2"/>
        <v>14</v>
      </c>
      <c r="B25" s="62" t="s">
        <v>64</v>
      </c>
      <c r="C25" s="82"/>
      <c r="D25" s="82"/>
      <c r="E25" s="82"/>
      <c r="F25" s="82"/>
      <c r="G25" s="83"/>
      <c r="H25" s="82"/>
      <c r="I25" s="83"/>
      <c r="J25" s="82">
        <v>11</v>
      </c>
      <c r="K25" s="82"/>
      <c r="L25" s="82"/>
      <c r="M25" s="82">
        <v>11</v>
      </c>
      <c r="N25" s="83">
        <v>2.5</v>
      </c>
      <c r="O25" s="82"/>
      <c r="P25" s="83"/>
    </row>
    <row r="26" spans="1:16" s="61" customFormat="1" x14ac:dyDescent="0.25">
      <c r="A26" s="59">
        <v>14</v>
      </c>
      <c r="B26" s="74" t="s">
        <v>107</v>
      </c>
      <c r="C26" s="75">
        <f>SUM(C12:C19)</f>
        <v>0</v>
      </c>
      <c r="D26" s="75">
        <f t="shared" ref="D26:P26" si="3">SUM(D12:D19)</f>
        <v>0</v>
      </c>
      <c r="E26" s="75">
        <f t="shared" si="3"/>
        <v>0</v>
      </c>
      <c r="F26" s="75">
        <f t="shared" si="3"/>
        <v>0</v>
      </c>
      <c r="G26" s="60">
        <f t="shared" si="3"/>
        <v>0</v>
      </c>
      <c r="H26" s="75">
        <f t="shared" si="3"/>
        <v>0</v>
      </c>
      <c r="I26" s="60">
        <f t="shared" si="3"/>
        <v>0</v>
      </c>
      <c r="J26" s="75">
        <f>SUM(J12:J25)</f>
        <v>332</v>
      </c>
      <c r="K26" s="75">
        <f t="shared" si="3"/>
        <v>0</v>
      </c>
      <c r="L26" s="75">
        <f t="shared" si="3"/>
        <v>0</v>
      </c>
      <c r="M26" s="75">
        <f>SUM(M12:M25)</f>
        <v>328</v>
      </c>
      <c r="N26" s="60">
        <f>SUM(N12:N25)</f>
        <v>49.33</v>
      </c>
      <c r="O26" s="75">
        <f t="shared" si="3"/>
        <v>4</v>
      </c>
      <c r="P26" s="60">
        <f t="shared" si="3"/>
        <v>2.5099999999999998</v>
      </c>
    </row>
    <row r="27" spans="1:16" s="61" customFormat="1" ht="13.5" customHeight="1" x14ac:dyDescent="0.25">
      <c r="A27" s="69"/>
      <c r="B27" s="76"/>
      <c r="C27" s="77"/>
      <c r="D27" s="77"/>
      <c r="E27" s="77"/>
      <c r="F27" s="77"/>
      <c r="G27" s="78"/>
      <c r="H27" s="77"/>
      <c r="I27" s="78"/>
      <c r="J27" s="77"/>
      <c r="K27" s="77"/>
      <c r="L27" s="77"/>
      <c r="M27" s="77"/>
      <c r="N27" s="78"/>
      <c r="O27" s="77"/>
      <c r="P27" s="78"/>
    </row>
    <row r="28" spans="1:16" s="61" customFormat="1" ht="33.75" customHeight="1" x14ac:dyDescent="0.25">
      <c r="A28" s="163" t="s">
        <v>80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5"/>
      <c r="M28" s="164"/>
      <c r="N28" s="69"/>
      <c r="O28" s="164" t="s">
        <v>67</v>
      </c>
      <c r="P28" s="164"/>
    </row>
    <row r="29" spans="1:16" s="61" customFormat="1" ht="13.5" customHeight="1" x14ac:dyDescent="0.2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9"/>
      <c r="M29" s="80"/>
      <c r="N29" s="69"/>
      <c r="O29" s="80"/>
      <c r="P29" s="80"/>
    </row>
    <row r="30" spans="1:16" s="61" customFormat="1" ht="20.25" customHeight="1" x14ac:dyDescent="0.25">
      <c r="A30" s="163" t="s">
        <v>73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4"/>
      <c r="M30" s="164"/>
      <c r="N30" s="69"/>
      <c r="O30" s="164" t="s">
        <v>72</v>
      </c>
      <c r="P30" s="164"/>
    </row>
    <row r="31" spans="1:16" s="61" customFormat="1" ht="13.5" customHeight="1" x14ac:dyDescent="0.2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80"/>
      <c r="M31" s="80"/>
      <c r="N31" s="69"/>
      <c r="O31" s="80"/>
      <c r="P31" s="80"/>
    </row>
    <row r="32" spans="1:16" s="61" customFormat="1" ht="20.25" customHeight="1" x14ac:dyDescent="0.25">
      <c r="A32" s="163" t="s">
        <v>66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4"/>
      <c r="M32" s="164"/>
      <c r="N32" s="69"/>
      <c r="O32" s="164" t="s">
        <v>68</v>
      </c>
      <c r="P32" s="164"/>
    </row>
    <row r="33" spans="1:16" s="61" customFormat="1" ht="7.5" customHeight="1" x14ac:dyDescent="0.25">
      <c r="A33" s="69"/>
      <c r="B33" s="70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5" spans="1:16" ht="27.75" customHeight="1" x14ac:dyDescent="0.25">
      <c r="H35" s="73"/>
    </row>
    <row r="36" spans="1:16" ht="27.75" customHeight="1" x14ac:dyDescent="0.25"/>
    <row r="37" spans="1:16" ht="27.75" customHeight="1" x14ac:dyDescent="0.25"/>
  </sheetData>
  <mergeCells count="31">
    <mergeCell ref="A32:K32"/>
    <mergeCell ref="L32:M32"/>
    <mergeCell ref="O32:P32"/>
    <mergeCell ref="A28:K28"/>
    <mergeCell ref="L28:M28"/>
    <mergeCell ref="O28:P28"/>
    <mergeCell ref="A30:K30"/>
    <mergeCell ref="L30:M30"/>
    <mergeCell ref="O30:P30"/>
    <mergeCell ref="O9:P9"/>
    <mergeCell ref="A7:A10"/>
    <mergeCell ref="B7:B10"/>
    <mergeCell ref="C7:I7"/>
    <mergeCell ref="J7:P7"/>
    <mergeCell ref="C8:E8"/>
    <mergeCell ref="F8:I8"/>
    <mergeCell ref="J8:L8"/>
    <mergeCell ref="M8:P8"/>
    <mergeCell ref="C9:C10"/>
    <mergeCell ref="D9:E9"/>
    <mergeCell ref="F9:G9"/>
    <mergeCell ref="H9:I9"/>
    <mergeCell ref="J9:J10"/>
    <mergeCell ref="K9:L9"/>
    <mergeCell ref="M9:N9"/>
    <mergeCell ref="A6:P6"/>
    <mergeCell ref="F1:P1"/>
    <mergeCell ref="L2:P2"/>
    <mergeCell ref="L3:P3"/>
    <mergeCell ref="L4:P4"/>
    <mergeCell ref="L5:P5"/>
  </mergeCells>
  <conditionalFormatting sqref="C12:P27">
    <cfRule type="cellIs" dxfId="4" priority="2" operator="equal">
      <formula>0</formula>
    </cfRule>
  </conditionalFormatting>
  <conditionalFormatting sqref="N12">
    <cfRule type="cellIs" dxfId="3" priority="1" stopIfTrue="1" operator="equal">
      <formula>0</formula>
    </cfRule>
  </conditionalFormatting>
  <printOptions horizontalCentered="1"/>
  <pageMargins left="0" right="0" top="0.15748031496062992" bottom="0" header="0" footer="0"/>
  <pageSetup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2:J355"/>
  <sheetViews>
    <sheetView tabSelected="1" view="pageBreakPreview" topLeftCell="A22" zoomScaleSheetLayoutView="100" workbookViewId="0">
      <selection activeCell="D39" sqref="D39"/>
    </sheetView>
  </sheetViews>
  <sheetFormatPr defaultRowHeight="15" x14ac:dyDescent="0.25"/>
  <cols>
    <col min="1" max="1" width="21.5703125" style="88" customWidth="1"/>
    <col min="2" max="2" width="12.140625" style="88" customWidth="1"/>
    <col min="3" max="3" width="27.5703125" style="86" customWidth="1"/>
    <col min="4" max="4" width="12.140625" style="86" customWidth="1"/>
    <col min="5" max="5" width="34.7109375" style="86" customWidth="1"/>
    <col min="6" max="6" width="11.5703125" style="86" customWidth="1"/>
    <col min="7" max="8" width="21.85546875" style="86" customWidth="1"/>
    <col min="9" max="9" width="0" style="86" hidden="1" customWidth="1"/>
    <col min="10" max="16384" width="9.140625" style="86"/>
  </cols>
  <sheetData>
    <row r="2" spans="1:10" ht="58.5" customHeight="1" x14ac:dyDescent="0.25">
      <c r="A2" s="168" t="s">
        <v>523</v>
      </c>
      <c r="B2" s="168"/>
      <c r="C2" s="168"/>
      <c r="D2" s="168"/>
      <c r="E2" s="168"/>
      <c r="F2" s="168"/>
      <c r="G2" s="168"/>
      <c r="H2" s="168"/>
    </row>
    <row r="3" spans="1:10" ht="11.25" customHeight="1" x14ac:dyDescent="0.25">
      <c r="A3" s="87"/>
      <c r="B3" s="87"/>
      <c r="C3" s="130"/>
      <c r="D3" s="130"/>
      <c r="E3" s="130"/>
      <c r="F3" s="130"/>
      <c r="G3" s="130"/>
      <c r="H3" s="130"/>
    </row>
    <row r="4" spans="1:10" s="90" customFormat="1" ht="22.5" customHeight="1" x14ac:dyDescent="0.25">
      <c r="A4" s="167" t="s">
        <v>43</v>
      </c>
      <c r="B4" s="166" t="s">
        <v>84</v>
      </c>
      <c r="C4" s="166"/>
      <c r="D4" s="166" t="s">
        <v>85</v>
      </c>
      <c r="E4" s="166"/>
      <c r="F4" s="166" t="s">
        <v>106</v>
      </c>
      <c r="G4" s="166"/>
      <c r="H4" s="166"/>
    </row>
    <row r="5" spans="1:10" s="129" customFormat="1" ht="42.75" customHeight="1" x14ac:dyDescent="0.25">
      <c r="A5" s="167"/>
      <c r="B5" s="167" t="s">
        <v>87</v>
      </c>
      <c r="C5" s="166" t="s">
        <v>88</v>
      </c>
      <c r="D5" s="167" t="s">
        <v>87</v>
      </c>
      <c r="E5" s="166" t="s">
        <v>89</v>
      </c>
      <c r="F5" s="166" t="s">
        <v>90</v>
      </c>
      <c r="G5" s="166" t="s">
        <v>86</v>
      </c>
      <c r="H5" s="166"/>
    </row>
    <row r="6" spans="1:10" s="129" customFormat="1" ht="65.25" customHeight="1" x14ac:dyDescent="0.25">
      <c r="A6" s="167"/>
      <c r="B6" s="167"/>
      <c r="C6" s="166"/>
      <c r="D6" s="167"/>
      <c r="E6" s="166"/>
      <c r="F6" s="166"/>
      <c r="G6" s="59" t="s">
        <v>180</v>
      </c>
      <c r="H6" s="59" t="s">
        <v>91</v>
      </c>
    </row>
    <row r="7" spans="1:10" s="91" customFormat="1" ht="18.75" customHeight="1" x14ac:dyDescent="0.25">
      <c r="A7" s="120">
        <v>1</v>
      </c>
      <c r="B7" s="120">
        <f t="shared" ref="B7:H7" si="0">+A7+1</f>
        <v>2</v>
      </c>
      <c r="C7" s="121">
        <f t="shared" si="0"/>
        <v>3</v>
      </c>
      <c r="D7" s="121">
        <f t="shared" si="0"/>
        <v>4</v>
      </c>
      <c r="E7" s="121">
        <f t="shared" si="0"/>
        <v>5</v>
      </c>
      <c r="F7" s="121">
        <f>+E7+1</f>
        <v>6</v>
      </c>
      <c r="G7" s="121">
        <f t="shared" si="0"/>
        <v>7</v>
      </c>
      <c r="H7" s="121">
        <f t="shared" si="0"/>
        <v>8</v>
      </c>
    </row>
    <row r="8" spans="1:10" s="94" customFormat="1" ht="15" customHeight="1" x14ac:dyDescent="0.25">
      <c r="A8" s="169" t="s">
        <v>51</v>
      </c>
      <c r="B8" s="170">
        <v>1</v>
      </c>
      <c r="C8" s="172" t="s">
        <v>110</v>
      </c>
      <c r="D8" s="92">
        <v>1</v>
      </c>
      <c r="E8" s="93" t="s">
        <v>109</v>
      </c>
      <c r="F8" s="92">
        <f>+G8+H8</f>
        <v>1</v>
      </c>
      <c r="G8" s="92">
        <v>1</v>
      </c>
      <c r="H8" s="92"/>
      <c r="J8" s="95"/>
    </row>
    <row r="9" spans="1:10" s="94" customFormat="1" ht="15" customHeight="1" x14ac:dyDescent="0.25">
      <c r="A9" s="169"/>
      <c r="B9" s="171"/>
      <c r="C9" s="171"/>
      <c r="D9" s="92">
        <v>2</v>
      </c>
      <c r="E9" s="93" t="s">
        <v>435</v>
      </c>
      <c r="F9" s="92">
        <f t="shared" ref="F9:F21" si="1">+G9+H9</f>
        <v>1</v>
      </c>
      <c r="G9" s="92">
        <v>1</v>
      </c>
      <c r="H9" s="92"/>
    </row>
    <row r="10" spans="1:10" s="94" customFormat="1" ht="15" customHeight="1" x14ac:dyDescent="0.25">
      <c r="A10" s="169"/>
      <c r="B10" s="170">
        <v>2</v>
      </c>
      <c r="C10" s="173" t="s">
        <v>111</v>
      </c>
      <c r="D10" s="92">
        <f>1+D9</f>
        <v>3</v>
      </c>
      <c r="E10" s="93" t="s">
        <v>436</v>
      </c>
      <c r="F10" s="92">
        <f t="shared" si="1"/>
        <v>1</v>
      </c>
      <c r="G10" s="92">
        <v>1</v>
      </c>
      <c r="H10" s="92"/>
    </row>
    <row r="11" spans="1:10" s="94" customFormat="1" ht="15" customHeight="1" x14ac:dyDescent="0.25">
      <c r="A11" s="169"/>
      <c r="B11" s="171"/>
      <c r="C11" s="171"/>
      <c r="D11" s="92">
        <f t="shared" ref="D11:D21" si="2">1+D10</f>
        <v>4</v>
      </c>
      <c r="E11" s="93" t="s">
        <v>112</v>
      </c>
      <c r="F11" s="92">
        <f t="shared" si="1"/>
        <v>1</v>
      </c>
      <c r="G11" s="92">
        <v>1</v>
      </c>
      <c r="H11" s="92"/>
    </row>
    <row r="12" spans="1:10" s="94" customFormat="1" ht="15" customHeight="1" x14ac:dyDescent="0.25">
      <c r="A12" s="169"/>
      <c r="B12" s="170">
        <v>3</v>
      </c>
      <c r="C12" s="173" t="s">
        <v>120</v>
      </c>
      <c r="D12" s="92">
        <f t="shared" si="2"/>
        <v>5</v>
      </c>
      <c r="E12" s="93" t="s">
        <v>113</v>
      </c>
      <c r="F12" s="92">
        <f t="shared" si="1"/>
        <v>1</v>
      </c>
      <c r="G12" s="92">
        <v>1</v>
      </c>
      <c r="H12" s="92"/>
    </row>
    <row r="13" spans="1:10" s="94" customFormat="1" ht="15" customHeight="1" x14ac:dyDescent="0.25">
      <c r="A13" s="169"/>
      <c r="B13" s="171"/>
      <c r="C13" s="171"/>
      <c r="D13" s="92">
        <f t="shared" si="2"/>
        <v>6</v>
      </c>
      <c r="E13" s="93" t="s">
        <v>114</v>
      </c>
      <c r="F13" s="92">
        <f t="shared" si="1"/>
        <v>1</v>
      </c>
      <c r="G13" s="92">
        <v>1</v>
      </c>
      <c r="H13" s="92"/>
    </row>
    <row r="14" spans="1:10" s="94" customFormat="1" ht="15" customHeight="1" x14ac:dyDescent="0.25">
      <c r="A14" s="169"/>
      <c r="B14" s="171"/>
      <c r="C14" s="171"/>
      <c r="D14" s="92">
        <f t="shared" si="2"/>
        <v>7</v>
      </c>
      <c r="E14" s="93" t="s">
        <v>115</v>
      </c>
      <c r="F14" s="92">
        <f t="shared" si="1"/>
        <v>1</v>
      </c>
      <c r="G14" s="92">
        <v>1</v>
      </c>
      <c r="H14" s="92"/>
    </row>
    <row r="15" spans="1:10" s="94" customFormat="1" ht="15" customHeight="1" x14ac:dyDescent="0.25">
      <c r="A15" s="169"/>
      <c r="B15" s="174">
        <v>4</v>
      </c>
      <c r="C15" s="173" t="s">
        <v>121</v>
      </c>
      <c r="D15" s="92">
        <f t="shared" si="2"/>
        <v>8</v>
      </c>
      <c r="E15" s="93" t="s">
        <v>116</v>
      </c>
      <c r="F15" s="92">
        <f t="shared" si="1"/>
        <v>1</v>
      </c>
      <c r="G15" s="92">
        <v>1</v>
      </c>
      <c r="H15" s="92"/>
    </row>
    <row r="16" spans="1:10" s="94" customFormat="1" ht="15" customHeight="1" x14ac:dyDescent="0.25">
      <c r="A16" s="169"/>
      <c r="B16" s="171"/>
      <c r="C16" s="171"/>
      <c r="D16" s="92">
        <f t="shared" si="2"/>
        <v>9</v>
      </c>
      <c r="E16" s="93" t="s">
        <v>117</v>
      </c>
      <c r="F16" s="92">
        <f t="shared" si="1"/>
        <v>1</v>
      </c>
      <c r="G16" s="92">
        <v>1</v>
      </c>
      <c r="H16" s="92"/>
    </row>
    <row r="17" spans="1:8" s="94" customFormat="1" ht="15" customHeight="1" x14ac:dyDescent="0.25">
      <c r="A17" s="169"/>
      <c r="B17" s="171"/>
      <c r="C17" s="171"/>
      <c r="D17" s="92">
        <f t="shared" si="2"/>
        <v>10</v>
      </c>
      <c r="E17" s="93" t="s">
        <v>437</v>
      </c>
      <c r="F17" s="92">
        <f t="shared" si="1"/>
        <v>1</v>
      </c>
      <c r="G17" s="92">
        <v>1</v>
      </c>
      <c r="H17" s="92"/>
    </row>
    <row r="18" spans="1:8" s="94" customFormat="1" ht="15" customHeight="1" x14ac:dyDescent="0.25">
      <c r="A18" s="169"/>
      <c r="B18" s="174">
        <v>5</v>
      </c>
      <c r="C18" s="173" t="s">
        <v>122</v>
      </c>
      <c r="D18" s="92">
        <f t="shared" si="2"/>
        <v>11</v>
      </c>
      <c r="E18" s="93" t="s">
        <v>438</v>
      </c>
      <c r="F18" s="92">
        <f t="shared" si="1"/>
        <v>1</v>
      </c>
      <c r="G18" s="92">
        <v>1</v>
      </c>
      <c r="H18" s="92"/>
    </row>
    <row r="19" spans="1:8" s="94" customFormat="1" ht="15" customHeight="1" x14ac:dyDescent="0.25">
      <c r="A19" s="169"/>
      <c r="B19" s="171"/>
      <c r="C19" s="171"/>
      <c r="D19" s="92">
        <f t="shared" si="2"/>
        <v>12</v>
      </c>
      <c r="E19" s="93" t="s">
        <v>118</v>
      </c>
      <c r="F19" s="92">
        <f t="shared" si="1"/>
        <v>1</v>
      </c>
      <c r="G19" s="92">
        <v>1</v>
      </c>
      <c r="H19" s="92"/>
    </row>
    <row r="20" spans="1:8" s="94" customFormat="1" ht="15" customHeight="1" x14ac:dyDescent="0.25">
      <c r="A20" s="169"/>
      <c r="B20" s="174">
        <v>6</v>
      </c>
      <c r="C20" s="173" t="s">
        <v>335</v>
      </c>
      <c r="D20" s="92">
        <f t="shared" si="2"/>
        <v>13</v>
      </c>
      <c r="E20" s="93" t="s">
        <v>439</v>
      </c>
      <c r="F20" s="92">
        <f t="shared" si="1"/>
        <v>1</v>
      </c>
      <c r="G20" s="92">
        <v>1</v>
      </c>
      <c r="H20" s="92"/>
    </row>
    <row r="21" spans="1:8" s="94" customFormat="1" ht="15" customHeight="1" x14ac:dyDescent="0.25">
      <c r="A21" s="169"/>
      <c r="B21" s="171"/>
      <c r="C21" s="171"/>
      <c r="D21" s="92">
        <f t="shared" si="2"/>
        <v>14</v>
      </c>
      <c r="E21" s="93" t="s">
        <v>119</v>
      </c>
      <c r="F21" s="92">
        <f t="shared" si="1"/>
        <v>1</v>
      </c>
      <c r="G21" s="92">
        <v>1</v>
      </c>
      <c r="H21" s="92"/>
    </row>
    <row r="22" spans="1:8" s="100" customFormat="1" ht="15" customHeight="1" x14ac:dyDescent="0.25">
      <c r="A22" s="96" t="s">
        <v>123</v>
      </c>
      <c r="B22" s="97">
        <v>6</v>
      </c>
      <c r="C22" s="97" t="s">
        <v>124</v>
      </c>
      <c r="D22" s="98">
        <v>14</v>
      </c>
      <c r="E22" s="99"/>
      <c r="F22" s="98">
        <f>SUM(F8:F21)</f>
        <v>14</v>
      </c>
      <c r="G22" s="98">
        <f>SUM(G8:G21)</f>
        <v>14</v>
      </c>
      <c r="H22" s="98"/>
    </row>
    <row r="23" spans="1:8" s="94" customFormat="1" ht="15" customHeight="1" x14ac:dyDescent="0.25">
      <c r="A23" s="169" t="s">
        <v>52</v>
      </c>
      <c r="B23" s="174">
        <v>1</v>
      </c>
      <c r="C23" s="173" t="s">
        <v>125</v>
      </c>
      <c r="D23" s="92">
        <v>1</v>
      </c>
      <c r="E23" s="124" t="s">
        <v>440</v>
      </c>
      <c r="F23" s="92">
        <f t="shared" ref="F23:F47" si="3">+G23+H23</f>
        <v>1</v>
      </c>
      <c r="G23" s="92">
        <v>1</v>
      </c>
      <c r="H23" s="92"/>
    </row>
    <row r="24" spans="1:8" s="94" customFormat="1" ht="15" customHeight="1" x14ac:dyDescent="0.25">
      <c r="A24" s="169"/>
      <c r="B24" s="174"/>
      <c r="C24" s="173"/>
      <c r="D24" s="92">
        <f>1+D23</f>
        <v>2</v>
      </c>
      <c r="E24" s="124" t="s">
        <v>441</v>
      </c>
      <c r="F24" s="92">
        <f t="shared" si="3"/>
        <v>1</v>
      </c>
      <c r="G24" s="92">
        <v>1</v>
      </c>
      <c r="H24" s="92"/>
    </row>
    <row r="25" spans="1:8" s="94" customFormat="1" ht="15" customHeight="1" x14ac:dyDescent="0.25">
      <c r="A25" s="169"/>
      <c r="B25" s="174"/>
      <c r="C25" s="173"/>
      <c r="D25" s="92">
        <f t="shared" ref="D25:D47" si="4">1+D24</f>
        <v>3</v>
      </c>
      <c r="E25" s="124" t="s">
        <v>129</v>
      </c>
      <c r="F25" s="92">
        <f t="shared" si="3"/>
        <v>1</v>
      </c>
      <c r="G25" s="92">
        <v>1</v>
      </c>
      <c r="H25" s="92"/>
    </row>
    <row r="26" spans="1:8" s="94" customFormat="1" ht="15" customHeight="1" x14ac:dyDescent="0.25">
      <c r="A26" s="169"/>
      <c r="B26" s="174"/>
      <c r="C26" s="173"/>
      <c r="D26" s="92">
        <f t="shared" si="4"/>
        <v>4</v>
      </c>
      <c r="E26" s="124" t="s">
        <v>130</v>
      </c>
      <c r="F26" s="92">
        <f t="shared" si="3"/>
        <v>1</v>
      </c>
      <c r="G26" s="92">
        <v>1</v>
      </c>
      <c r="H26" s="92"/>
    </row>
    <row r="27" spans="1:8" s="94" customFormat="1" ht="15" customHeight="1" x14ac:dyDescent="0.25">
      <c r="A27" s="169"/>
      <c r="B27" s="174"/>
      <c r="C27" s="173"/>
      <c r="D27" s="92">
        <f t="shared" si="4"/>
        <v>5</v>
      </c>
      <c r="E27" s="124" t="s">
        <v>131</v>
      </c>
      <c r="F27" s="92">
        <f t="shared" si="3"/>
        <v>1</v>
      </c>
      <c r="G27" s="92">
        <v>1</v>
      </c>
      <c r="H27" s="92"/>
    </row>
    <row r="28" spans="1:8" s="94" customFormat="1" ht="15" customHeight="1" x14ac:dyDescent="0.25">
      <c r="A28" s="169"/>
      <c r="B28" s="174"/>
      <c r="C28" s="173"/>
      <c r="D28" s="92">
        <f t="shared" si="4"/>
        <v>6</v>
      </c>
      <c r="E28" s="124" t="s">
        <v>132</v>
      </c>
      <c r="F28" s="92">
        <f t="shared" si="3"/>
        <v>1</v>
      </c>
      <c r="G28" s="92">
        <v>1</v>
      </c>
      <c r="H28" s="92"/>
    </row>
    <row r="29" spans="1:8" s="94" customFormat="1" ht="15" customHeight="1" x14ac:dyDescent="0.25">
      <c r="A29" s="169"/>
      <c r="B29" s="174">
        <v>2</v>
      </c>
      <c r="C29" s="173" t="s">
        <v>126</v>
      </c>
      <c r="D29" s="92">
        <f t="shared" si="4"/>
        <v>7</v>
      </c>
      <c r="E29" s="124" t="s">
        <v>133</v>
      </c>
      <c r="F29" s="92">
        <f t="shared" si="3"/>
        <v>1</v>
      </c>
      <c r="G29" s="92">
        <v>1</v>
      </c>
      <c r="H29" s="92"/>
    </row>
    <row r="30" spans="1:8" s="94" customFormat="1" ht="15" customHeight="1" x14ac:dyDescent="0.25">
      <c r="A30" s="169"/>
      <c r="B30" s="174"/>
      <c r="C30" s="173"/>
      <c r="D30" s="92">
        <f t="shared" si="4"/>
        <v>8</v>
      </c>
      <c r="E30" s="124" t="s">
        <v>442</v>
      </c>
      <c r="F30" s="92">
        <f t="shared" si="3"/>
        <v>1</v>
      </c>
      <c r="G30" s="92">
        <v>1</v>
      </c>
      <c r="H30" s="92"/>
    </row>
    <row r="31" spans="1:8" s="94" customFormat="1" ht="15" customHeight="1" x14ac:dyDescent="0.25">
      <c r="A31" s="169"/>
      <c r="B31" s="174">
        <v>3</v>
      </c>
      <c r="C31" s="173" t="s">
        <v>127</v>
      </c>
      <c r="D31" s="92">
        <f t="shared" si="4"/>
        <v>9</v>
      </c>
      <c r="E31" s="124" t="s">
        <v>443</v>
      </c>
      <c r="F31" s="92">
        <f t="shared" si="3"/>
        <v>1</v>
      </c>
      <c r="G31" s="92">
        <v>1</v>
      </c>
      <c r="H31" s="92"/>
    </row>
    <row r="32" spans="1:8" s="94" customFormat="1" ht="15" customHeight="1" x14ac:dyDescent="0.25">
      <c r="A32" s="169"/>
      <c r="B32" s="174"/>
      <c r="C32" s="173"/>
      <c r="D32" s="92">
        <f t="shared" si="4"/>
        <v>10</v>
      </c>
      <c r="E32" s="124" t="s">
        <v>444</v>
      </c>
      <c r="F32" s="92">
        <f t="shared" si="3"/>
        <v>1</v>
      </c>
      <c r="G32" s="92">
        <v>1</v>
      </c>
      <c r="H32" s="92"/>
    </row>
    <row r="33" spans="1:8" s="94" customFormat="1" ht="15" customHeight="1" x14ac:dyDescent="0.25">
      <c r="A33" s="169"/>
      <c r="B33" s="174"/>
      <c r="C33" s="173"/>
      <c r="D33" s="92">
        <f t="shared" si="4"/>
        <v>11</v>
      </c>
      <c r="E33" s="124" t="s">
        <v>134</v>
      </c>
      <c r="F33" s="92">
        <f t="shared" si="3"/>
        <v>1</v>
      </c>
      <c r="G33" s="92">
        <v>1</v>
      </c>
      <c r="H33" s="92"/>
    </row>
    <row r="34" spans="1:8" s="94" customFormat="1" ht="15" customHeight="1" x14ac:dyDescent="0.25">
      <c r="A34" s="169"/>
      <c r="B34" s="174"/>
      <c r="C34" s="173"/>
      <c r="D34" s="92">
        <f t="shared" si="4"/>
        <v>12</v>
      </c>
      <c r="E34" s="124" t="s">
        <v>445</v>
      </c>
      <c r="F34" s="92">
        <f t="shared" si="3"/>
        <v>1</v>
      </c>
      <c r="G34" s="92">
        <v>1</v>
      </c>
      <c r="H34" s="92"/>
    </row>
    <row r="35" spans="1:8" s="94" customFormat="1" ht="15" customHeight="1" x14ac:dyDescent="0.25">
      <c r="A35" s="169"/>
      <c r="B35" s="174"/>
      <c r="C35" s="173"/>
      <c r="D35" s="92">
        <f t="shared" si="4"/>
        <v>13</v>
      </c>
      <c r="E35" s="124" t="s">
        <v>135</v>
      </c>
      <c r="F35" s="92">
        <f t="shared" si="3"/>
        <v>1</v>
      </c>
      <c r="G35" s="92">
        <v>1</v>
      </c>
      <c r="H35" s="92"/>
    </row>
    <row r="36" spans="1:8" s="94" customFormat="1" ht="15" customHeight="1" x14ac:dyDescent="0.25">
      <c r="A36" s="169"/>
      <c r="B36" s="174"/>
      <c r="C36" s="173"/>
      <c r="D36" s="92">
        <f t="shared" si="4"/>
        <v>14</v>
      </c>
      <c r="E36" s="124" t="s">
        <v>136</v>
      </c>
      <c r="F36" s="92">
        <f t="shared" si="3"/>
        <v>1</v>
      </c>
      <c r="G36" s="92">
        <v>1</v>
      </c>
      <c r="H36" s="92"/>
    </row>
    <row r="37" spans="1:8" s="94" customFormat="1" ht="15" customHeight="1" x14ac:dyDescent="0.25">
      <c r="A37" s="169"/>
      <c r="B37" s="174">
        <v>4</v>
      </c>
      <c r="C37" s="173" t="s">
        <v>128</v>
      </c>
      <c r="D37" s="92">
        <f t="shared" si="4"/>
        <v>15</v>
      </c>
      <c r="E37" s="124" t="s">
        <v>137</v>
      </c>
      <c r="F37" s="92">
        <f t="shared" si="3"/>
        <v>1</v>
      </c>
      <c r="G37" s="92">
        <v>1</v>
      </c>
      <c r="H37" s="92"/>
    </row>
    <row r="38" spans="1:8" s="94" customFormat="1" ht="15" customHeight="1" x14ac:dyDescent="0.25">
      <c r="A38" s="169"/>
      <c r="B38" s="174"/>
      <c r="C38" s="173"/>
      <c r="D38" s="92">
        <f t="shared" si="4"/>
        <v>16</v>
      </c>
      <c r="E38" s="124" t="s">
        <v>446</v>
      </c>
      <c r="F38" s="92">
        <f t="shared" si="3"/>
        <v>1</v>
      </c>
      <c r="G38" s="92">
        <v>1</v>
      </c>
      <c r="H38" s="92"/>
    </row>
    <row r="39" spans="1:8" s="94" customFormat="1" ht="15" customHeight="1" x14ac:dyDescent="0.25">
      <c r="A39" s="169"/>
      <c r="B39" s="174"/>
      <c r="C39" s="173"/>
      <c r="D39" s="92">
        <f t="shared" si="4"/>
        <v>17</v>
      </c>
      <c r="E39" s="124" t="s">
        <v>138</v>
      </c>
      <c r="F39" s="92">
        <f t="shared" si="3"/>
        <v>1</v>
      </c>
      <c r="G39" s="92">
        <v>1</v>
      </c>
      <c r="H39" s="92"/>
    </row>
    <row r="40" spans="1:8" s="94" customFormat="1" ht="15" customHeight="1" x14ac:dyDescent="0.25">
      <c r="A40" s="169"/>
      <c r="B40" s="174"/>
      <c r="C40" s="173"/>
      <c r="D40" s="92">
        <f t="shared" si="4"/>
        <v>18</v>
      </c>
      <c r="E40" s="124" t="s">
        <v>447</v>
      </c>
      <c r="F40" s="92">
        <f t="shared" si="3"/>
        <v>1</v>
      </c>
      <c r="G40" s="92">
        <v>1</v>
      </c>
      <c r="H40" s="92"/>
    </row>
    <row r="41" spans="1:8" s="94" customFormat="1" ht="15" customHeight="1" x14ac:dyDescent="0.25">
      <c r="A41" s="169"/>
      <c r="B41" s="174"/>
      <c r="C41" s="173"/>
      <c r="D41" s="92">
        <f t="shared" si="4"/>
        <v>19</v>
      </c>
      <c r="E41" s="124" t="s">
        <v>448</v>
      </c>
      <c r="F41" s="92">
        <f t="shared" si="3"/>
        <v>1</v>
      </c>
      <c r="G41" s="92">
        <v>1</v>
      </c>
      <c r="H41" s="92"/>
    </row>
    <row r="42" spans="1:8" s="94" customFormat="1" ht="15" customHeight="1" x14ac:dyDescent="0.25">
      <c r="A42" s="169"/>
      <c r="B42" s="174"/>
      <c r="C42" s="173"/>
      <c r="D42" s="92">
        <f t="shared" si="4"/>
        <v>20</v>
      </c>
      <c r="E42" s="124" t="s">
        <v>139</v>
      </c>
      <c r="F42" s="92">
        <f t="shared" si="3"/>
        <v>1</v>
      </c>
      <c r="G42" s="92">
        <v>1</v>
      </c>
      <c r="H42" s="92"/>
    </row>
    <row r="43" spans="1:8" s="94" customFormat="1" ht="15" customHeight="1" x14ac:dyDescent="0.25">
      <c r="A43" s="169"/>
      <c r="B43" s="174"/>
      <c r="C43" s="173"/>
      <c r="D43" s="92">
        <f t="shared" si="4"/>
        <v>21</v>
      </c>
      <c r="E43" s="124" t="s">
        <v>140</v>
      </c>
      <c r="F43" s="92">
        <f t="shared" si="3"/>
        <v>1</v>
      </c>
      <c r="G43" s="92">
        <v>1</v>
      </c>
      <c r="H43" s="92"/>
    </row>
    <row r="44" spans="1:8" s="94" customFormat="1" ht="15" customHeight="1" x14ac:dyDescent="0.25">
      <c r="A44" s="169"/>
      <c r="B44" s="174"/>
      <c r="C44" s="173"/>
      <c r="D44" s="92">
        <f t="shared" si="4"/>
        <v>22</v>
      </c>
      <c r="E44" s="124" t="s">
        <v>141</v>
      </c>
      <c r="F44" s="92">
        <f t="shared" si="3"/>
        <v>1</v>
      </c>
      <c r="G44" s="92">
        <v>1</v>
      </c>
      <c r="H44" s="92"/>
    </row>
    <row r="45" spans="1:8" s="94" customFormat="1" ht="15" customHeight="1" x14ac:dyDescent="0.25">
      <c r="A45" s="169"/>
      <c r="B45" s="174"/>
      <c r="C45" s="173"/>
      <c r="D45" s="92">
        <f t="shared" si="4"/>
        <v>23</v>
      </c>
      <c r="E45" s="124" t="s">
        <v>142</v>
      </c>
      <c r="F45" s="92">
        <f t="shared" si="3"/>
        <v>1</v>
      </c>
      <c r="G45" s="92">
        <v>1</v>
      </c>
      <c r="H45" s="92"/>
    </row>
    <row r="46" spans="1:8" s="94" customFormat="1" ht="15" customHeight="1" x14ac:dyDescent="0.25">
      <c r="A46" s="169"/>
      <c r="B46" s="174"/>
      <c r="C46" s="173"/>
      <c r="D46" s="92">
        <f t="shared" si="4"/>
        <v>24</v>
      </c>
      <c r="E46" s="124" t="s">
        <v>143</v>
      </c>
      <c r="F46" s="92">
        <f t="shared" si="3"/>
        <v>1</v>
      </c>
      <c r="G46" s="92">
        <v>1</v>
      </c>
      <c r="H46" s="92"/>
    </row>
    <row r="47" spans="1:8" s="94" customFormat="1" ht="15" customHeight="1" x14ac:dyDescent="0.25">
      <c r="A47" s="169"/>
      <c r="B47" s="124">
        <v>5</v>
      </c>
      <c r="C47" s="125" t="s">
        <v>324</v>
      </c>
      <c r="D47" s="92">
        <f t="shared" si="4"/>
        <v>25</v>
      </c>
      <c r="E47" s="124" t="s">
        <v>323</v>
      </c>
      <c r="F47" s="92">
        <f t="shared" si="3"/>
        <v>1</v>
      </c>
      <c r="G47" s="92">
        <v>1</v>
      </c>
      <c r="H47" s="92"/>
    </row>
    <row r="48" spans="1:8" s="94" customFormat="1" ht="15" customHeight="1" x14ac:dyDescent="0.25">
      <c r="A48" s="96" t="s">
        <v>123</v>
      </c>
      <c r="B48" s="123">
        <v>5</v>
      </c>
      <c r="C48" s="102" t="s">
        <v>124</v>
      </c>
      <c r="D48" s="98">
        <v>25</v>
      </c>
      <c r="E48" s="103"/>
      <c r="F48" s="126">
        <f>SUM(F23:F47)</f>
        <v>25</v>
      </c>
      <c r="G48" s="126">
        <f>SUM(G23:G47)</f>
        <v>25</v>
      </c>
      <c r="H48" s="126"/>
    </row>
    <row r="49" spans="1:8" s="94" customFormat="1" ht="15" customHeight="1" x14ac:dyDescent="0.25">
      <c r="A49" s="169" t="s">
        <v>53</v>
      </c>
      <c r="B49" s="177">
        <v>1</v>
      </c>
      <c r="C49" s="175" t="s">
        <v>336</v>
      </c>
      <c r="D49" s="101">
        <v>1</v>
      </c>
      <c r="E49" s="124" t="s">
        <v>343</v>
      </c>
      <c r="F49" s="92">
        <f t="shared" ref="F49:F65" si="5">+G49+H49</f>
        <v>1</v>
      </c>
      <c r="G49" s="92">
        <v>1</v>
      </c>
      <c r="H49" s="92"/>
    </row>
    <row r="50" spans="1:8" s="94" customFormat="1" ht="15" customHeight="1" x14ac:dyDescent="0.25">
      <c r="A50" s="169"/>
      <c r="B50" s="177"/>
      <c r="C50" s="175"/>
      <c r="D50" s="101">
        <f>1+D49</f>
        <v>2</v>
      </c>
      <c r="E50" s="124" t="s">
        <v>344</v>
      </c>
      <c r="F50" s="92">
        <f t="shared" si="5"/>
        <v>1</v>
      </c>
      <c r="G50" s="92">
        <v>1</v>
      </c>
      <c r="H50" s="92"/>
    </row>
    <row r="51" spans="1:8" s="94" customFormat="1" ht="15" customHeight="1" x14ac:dyDescent="0.25">
      <c r="A51" s="169"/>
      <c r="B51" s="177"/>
      <c r="C51" s="175"/>
      <c r="D51" s="101">
        <f t="shared" ref="D51:D65" si="6">1+D50</f>
        <v>3</v>
      </c>
      <c r="E51" s="124" t="s">
        <v>345</v>
      </c>
      <c r="F51" s="92">
        <f t="shared" si="5"/>
        <v>1</v>
      </c>
      <c r="G51" s="92">
        <v>1</v>
      </c>
      <c r="H51" s="92"/>
    </row>
    <row r="52" spans="1:8" s="94" customFormat="1" ht="15" customHeight="1" x14ac:dyDescent="0.25">
      <c r="A52" s="169"/>
      <c r="B52" s="177">
        <v>2</v>
      </c>
      <c r="C52" s="175" t="s">
        <v>337</v>
      </c>
      <c r="D52" s="101">
        <f t="shared" si="6"/>
        <v>4</v>
      </c>
      <c r="E52" s="124" t="s">
        <v>346</v>
      </c>
      <c r="F52" s="92">
        <f t="shared" si="5"/>
        <v>1</v>
      </c>
      <c r="G52" s="92">
        <v>1</v>
      </c>
      <c r="H52" s="92"/>
    </row>
    <row r="53" spans="1:8" s="94" customFormat="1" ht="15" customHeight="1" x14ac:dyDescent="0.25">
      <c r="A53" s="169"/>
      <c r="B53" s="177"/>
      <c r="C53" s="175"/>
      <c r="D53" s="101">
        <f t="shared" si="6"/>
        <v>5</v>
      </c>
      <c r="E53" s="124" t="s">
        <v>347</v>
      </c>
      <c r="F53" s="92">
        <f t="shared" si="5"/>
        <v>1</v>
      </c>
      <c r="G53" s="92">
        <v>1</v>
      </c>
      <c r="H53" s="92"/>
    </row>
    <row r="54" spans="1:8" s="94" customFormat="1" ht="15" customHeight="1" x14ac:dyDescent="0.25">
      <c r="A54" s="169"/>
      <c r="B54" s="127">
        <v>3</v>
      </c>
      <c r="C54" s="131" t="s">
        <v>338</v>
      </c>
      <c r="D54" s="101">
        <f t="shared" si="6"/>
        <v>6</v>
      </c>
      <c r="E54" s="124" t="s">
        <v>348</v>
      </c>
      <c r="F54" s="92">
        <f t="shared" si="5"/>
        <v>1</v>
      </c>
      <c r="G54" s="92">
        <v>1</v>
      </c>
      <c r="H54" s="92"/>
    </row>
    <row r="55" spans="1:8" s="94" customFormat="1" ht="15" customHeight="1" x14ac:dyDescent="0.25">
      <c r="A55" s="169"/>
      <c r="B55" s="127">
        <v>4</v>
      </c>
      <c r="C55" s="131" t="s">
        <v>339</v>
      </c>
      <c r="D55" s="101">
        <f t="shared" si="6"/>
        <v>7</v>
      </c>
      <c r="E55" s="124" t="s">
        <v>349</v>
      </c>
      <c r="F55" s="92">
        <f t="shared" si="5"/>
        <v>1</v>
      </c>
      <c r="G55" s="92">
        <v>1</v>
      </c>
      <c r="H55" s="92"/>
    </row>
    <row r="56" spans="1:8" s="94" customFormat="1" ht="15" customHeight="1" x14ac:dyDescent="0.25">
      <c r="A56" s="169"/>
      <c r="B56" s="177">
        <v>5</v>
      </c>
      <c r="C56" s="178" t="s">
        <v>340</v>
      </c>
      <c r="D56" s="101">
        <f t="shared" si="6"/>
        <v>8</v>
      </c>
      <c r="E56" s="124" t="s">
        <v>350</v>
      </c>
      <c r="F56" s="92">
        <f t="shared" si="5"/>
        <v>1</v>
      </c>
      <c r="G56" s="92">
        <v>1</v>
      </c>
      <c r="H56" s="92"/>
    </row>
    <row r="57" spans="1:8" s="94" customFormat="1" ht="15" customHeight="1" x14ac:dyDescent="0.25">
      <c r="A57" s="169"/>
      <c r="B57" s="177"/>
      <c r="C57" s="178"/>
      <c r="D57" s="101">
        <f t="shared" si="6"/>
        <v>9</v>
      </c>
      <c r="E57" s="124" t="s">
        <v>351</v>
      </c>
      <c r="F57" s="92">
        <f t="shared" si="5"/>
        <v>1</v>
      </c>
      <c r="G57" s="92">
        <v>1</v>
      </c>
      <c r="H57" s="92"/>
    </row>
    <row r="58" spans="1:8" s="94" customFormat="1" ht="15" customHeight="1" x14ac:dyDescent="0.25">
      <c r="A58" s="169"/>
      <c r="B58" s="177"/>
      <c r="C58" s="178"/>
      <c r="D58" s="101">
        <f t="shared" si="6"/>
        <v>10</v>
      </c>
      <c r="E58" s="124" t="s">
        <v>352</v>
      </c>
      <c r="F58" s="92">
        <f t="shared" si="5"/>
        <v>1</v>
      </c>
      <c r="G58" s="92">
        <v>1</v>
      </c>
      <c r="H58" s="92"/>
    </row>
    <row r="59" spans="1:8" s="94" customFormat="1" ht="15" customHeight="1" x14ac:dyDescent="0.25">
      <c r="A59" s="169"/>
      <c r="B59" s="177"/>
      <c r="C59" s="178"/>
      <c r="D59" s="101">
        <f t="shared" si="6"/>
        <v>11</v>
      </c>
      <c r="E59" s="124" t="s">
        <v>353</v>
      </c>
      <c r="F59" s="92">
        <f t="shared" si="5"/>
        <v>1</v>
      </c>
      <c r="G59" s="92">
        <v>1</v>
      </c>
      <c r="H59" s="92"/>
    </row>
    <row r="60" spans="1:8" s="94" customFormat="1" ht="15" customHeight="1" x14ac:dyDescent="0.25">
      <c r="A60" s="169"/>
      <c r="B60" s="177">
        <v>6</v>
      </c>
      <c r="C60" s="175" t="s">
        <v>341</v>
      </c>
      <c r="D60" s="101">
        <f t="shared" si="6"/>
        <v>12</v>
      </c>
      <c r="E60" s="124" t="s">
        <v>354</v>
      </c>
      <c r="F60" s="92">
        <f t="shared" si="5"/>
        <v>1</v>
      </c>
      <c r="G60" s="92">
        <v>1</v>
      </c>
      <c r="H60" s="92"/>
    </row>
    <row r="61" spans="1:8" s="94" customFormat="1" ht="15" customHeight="1" x14ac:dyDescent="0.25">
      <c r="A61" s="169"/>
      <c r="B61" s="177"/>
      <c r="C61" s="175"/>
      <c r="D61" s="101">
        <f t="shared" si="6"/>
        <v>13</v>
      </c>
      <c r="E61" s="124" t="s">
        <v>355</v>
      </c>
      <c r="F61" s="92">
        <f t="shared" si="5"/>
        <v>1</v>
      </c>
      <c r="G61" s="92">
        <v>1</v>
      </c>
      <c r="H61" s="92"/>
    </row>
    <row r="62" spans="1:8" s="94" customFormat="1" ht="15" customHeight="1" x14ac:dyDescent="0.25">
      <c r="A62" s="169"/>
      <c r="B62" s="177">
        <v>7</v>
      </c>
      <c r="C62" s="175" t="s">
        <v>342</v>
      </c>
      <c r="D62" s="101">
        <f t="shared" si="6"/>
        <v>14</v>
      </c>
      <c r="E62" s="124" t="s">
        <v>356</v>
      </c>
      <c r="F62" s="92">
        <f t="shared" si="5"/>
        <v>1</v>
      </c>
      <c r="G62" s="92">
        <v>1</v>
      </c>
      <c r="H62" s="92"/>
    </row>
    <row r="63" spans="1:8" s="104" customFormat="1" ht="15" customHeight="1" x14ac:dyDescent="0.25">
      <c r="A63" s="169"/>
      <c r="B63" s="177"/>
      <c r="C63" s="175"/>
      <c r="D63" s="101">
        <f t="shared" si="6"/>
        <v>15</v>
      </c>
      <c r="E63" s="124" t="s">
        <v>357</v>
      </c>
      <c r="F63" s="92">
        <f t="shared" si="5"/>
        <v>1</v>
      </c>
      <c r="G63" s="92">
        <v>1</v>
      </c>
      <c r="H63" s="126"/>
    </row>
    <row r="64" spans="1:8" s="94" customFormat="1" ht="15" customHeight="1" x14ac:dyDescent="0.25">
      <c r="A64" s="169"/>
      <c r="B64" s="177"/>
      <c r="C64" s="175"/>
      <c r="D64" s="101">
        <f t="shared" si="6"/>
        <v>16</v>
      </c>
      <c r="E64" s="124" t="s">
        <v>449</v>
      </c>
      <c r="F64" s="92">
        <f t="shared" si="5"/>
        <v>1</v>
      </c>
      <c r="G64" s="92">
        <v>1</v>
      </c>
      <c r="H64" s="105"/>
    </row>
    <row r="65" spans="1:8" s="91" customFormat="1" ht="15" customHeight="1" x14ac:dyDescent="0.25">
      <c r="A65" s="169"/>
      <c r="B65" s="177"/>
      <c r="C65" s="175"/>
      <c r="D65" s="101">
        <f t="shared" si="6"/>
        <v>17</v>
      </c>
      <c r="E65" s="124" t="s">
        <v>358</v>
      </c>
      <c r="F65" s="92">
        <f t="shared" si="5"/>
        <v>1</v>
      </c>
      <c r="G65" s="92">
        <v>1</v>
      </c>
      <c r="H65" s="92"/>
    </row>
    <row r="66" spans="1:8" s="94" customFormat="1" ht="15" customHeight="1" x14ac:dyDescent="0.25">
      <c r="A66" s="96" t="s">
        <v>123</v>
      </c>
      <c r="B66" s="123">
        <v>7</v>
      </c>
      <c r="C66" s="102" t="s">
        <v>124</v>
      </c>
      <c r="D66" s="126">
        <v>17</v>
      </c>
      <c r="E66" s="106"/>
      <c r="F66" s="126">
        <f>SUM(F49:F65)</f>
        <v>17</v>
      </c>
      <c r="G66" s="126">
        <f>SUM(G49:G65)</f>
        <v>17</v>
      </c>
      <c r="H66" s="126"/>
    </row>
    <row r="67" spans="1:8" s="91" customFormat="1" ht="15" customHeight="1" x14ac:dyDescent="0.25">
      <c r="A67" s="176" t="s">
        <v>54</v>
      </c>
      <c r="B67" s="177"/>
      <c r="C67" s="177" t="s">
        <v>321</v>
      </c>
      <c r="D67" s="127">
        <v>1</v>
      </c>
      <c r="E67" s="124" t="s">
        <v>450</v>
      </c>
      <c r="F67" s="92">
        <f t="shared" ref="F67:F89" si="7">+G67+H67</f>
        <v>1</v>
      </c>
      <c r="G67" s="92">
        <v>1</v>
      </c>
      <c r="H67" s="92"/>
    </row>
    <row r="68" spans="1:8" s="91" customFormat="1" ht="15" customHeight="1" x14ac:dyDescent="0.25">
      <c r="A68" s="176"/>
      <c r="B68" s="177"/>
      <c r="C68" s="177"/>
      <c r="D68" s="127">
        <f>1+D67</f>
        <v>2</v>
      </c>
      <c r="E68" s="124" t="s">
        <v>451</v>
      </c>
      <c r="F68" s="92">
        <f t="shared" si="7"/>
        <v>1</v>
      </c>
      <c r="G68" s="92">
        <v>1</v>
      </c>
      <c r="H68" s="92"/>
    </row>
    <row r="69" spans="1:8" s="91" customFormat="1" ht="15" customHeight="1" x14ac:dyDescent="0.25">
      <c r="A69" s="176"/>
      <c r="B69" s="177"/>
      <c r="C69" s="177"/>
      <c r="D69" s="127">
        <f t="shared" ref="D69:D89" si="8">1+D68</f>
        <v>3</v>
      </c>
      <c r="E69" s="124" t="s">
        <v>452</v>
      </c>
      <c r="F69" s="92">
        <f t="shared" si="7"/>
        <v>1</v>
      </c>
      <c r="G69" s="92">
        <v>1</v>
      </c>
      <c r="H69" s="92"/>
    </row>
    <row r="70" spans="1:8" s="91" customFormat="1" ht="15" customHeight="1" x14ac:dyDescent="0.25">
      <c r="A70" s="176"/>
      <c r="B70" s="177"/>
      <c r="C70" s="177"/>
      <c r="D70" s="127">
        <f t="shared" si="8"/>
        <v>4</v>
      </c>
      <c r="E70" s="124" t="s">
        <v>382</v>
      </c>
      <c r="F70" s="92">
        <f t="shared" si="7"/>
        <v>1</v>
      </c>
      <c r="G70" s="92">
        <v>1</v>
      </c>
      <c r="H70" s="92"/>
    </row>
    <row r="71" spans="1:8" s="91" customFormat="1" ht="15" customHeight="1" x14ac:dyDescent="0.25">
      <c r="A71" s="176"/>
      <c r="B71" s="177"/>
      <c r="C71" s="177"/>
      <c r="D71" s="127">
        <f t="shared" si="8"/>
        <v>5</v>
      </c>
      <c r="E71" s="124" t="s">
        <v>453</v>
      </c>
      <c r="F71" s="92">
        <f t="shared" si="7"/>
        <v>1</v>
      </c>
      <c r="G71" s="92">
        <v>1</v>
      </c>
      <c r="H71" s="92"/>
    </row>
    <row r="72" spans="1:8" s="91" customFormat="1" ht="15" customHeight="1" x14ac:dyDescent="0.25">
      <c r="A72" s="176"/>
      <c r="B72" s="177"/>
      <c r="C72" s="177"/>
      <c r="D72" s="127">
        <f t="shared" si="8"/>
        <v>6</v>
      </c>
      <c r="E72" s="124" t="s">
        <v>383</v>
      </c>
      <c r="F72" s="92">
        <f t="shared" si="7"/>
        <v>1</v>
      </c>
      <c r="G72" s="92">
        <v>1</v>
      </c>
      <c r="H72" s="92"/>
    </row>
    <row r="73" spans="1:8" s="91" customFormat="1" ht="15" customHeight="1" x14ac:dyDescent="0.25">
      <c r="A73" s="176"/>
      <c r="B73" s="177"/>
      <c r="C73" s="177"/>
      <c r="D73" s="127">
        <f t="shared" si="8"/>
        <v>7</v>
      </c>
      <c r="E73" s="124" t="s">
        <v>384</v>
      </c>
      <c r="F73" s="92">
        <f t="shared" si="7"/>
        <v>1</v>
      </c>
      <c r="G73" s="92">
        <v>1</v>
      </c>
      <c r="H73" s="92"/>
    </row>
    <row r="74" spans="1:8" s="91" customFormat="1" ht="15" customHeight="1" x14ac:dyDescent="0.25">
      <c r="A74" s="176"/>
      <c r="B74" s="177"/>
      <c r="C74" s="177"/>
      <c r="D74" s="127">
        <f t="shared" si="8"/>
        <v>8</v>
      </c>
      <c r="E74" s="124" t="s">
        <v>385</v>
      </c>
      <c r="F74" s="92">
        <f t="shared" si="7"/>
        <v>1</v>
      </c>
      <c r="G74" s="92">
        <v>1</v>
      </c>
      <c r="H74" s="92"/>
    </row>
    <row r="75" spans="1:8" s="91" customFormat="1" ht="15" customHeight="1" x14ac:dyDescent="0.25">
      <c r="A75" s="176"/>
      <c r="B75" s="177"/>
      <c r="C75" s="177"/>
      <c r="D75" s="127">
        <f t="shared" si="8"/>
        <v>9</v>
      </c>
      <c r="E75" s="124" t="s">
        <v>454</v>
      </c>
      <c r="F75" s="92">
        <f t="shared" si="7"/>
        <v>1</v>
      </c>
      <c r="G75" s="92">
        <v>1</v>
      </c>
      <c r="H75" s="92"/>
    </row>
    <row r="76" spans="1:8" s="91" customFormat="1" ht="15" customHeight="1" x14ac:dyDescent="0.25">
      <c r="A76" s="176"/>
      <c r="B76" s="177"/>
      <c r="C76" s="177"/>
      <c r="D76" s="127">
        <f t="shared" si="8"/>
        <v>10</v>
      </c>
      <c r="E76" s="124" t="s">
        <v>386</v>
      </c>
      <c r="F76" s="92">
        <f t="shared" si="7"/>
        <v>1</v>
      </c>
      <c r="G76" s="92">
        <v>1</v>
      </c>
      <c r="H76" s="92"/>
    </row>
    <row r="77" spans="1:8" s="91" customFormat="1" ht="15" customHeight="1" x14ac:dyDescent="0.25">
      <c r="A77" s="176"/>
      <c r="B77" s="177"/>
      <c r="C77" s="177"/>
      <c r="D77" s="127">
        <f t="shared" si="8"/>
        <v>11</v>
      </c>
      <c r="E77" s="124" t="s">
        <v>455</v>
      </c>
      <c r="F77" s="92">
        <f t="shared" si="7"/>
        <v>1</v>
      </c>
      <c r="G77" s="92">
        <v>1</v>
      </c>
      <c r="H77" s="92"/>
    </row>
    <row r="78" spans="1:8" s="91" customFormat="1" ht="15" customHeight="1" x14ac:dyDescent="0.25">
      <c r="A78" s="176"/>
      <c r="B78" s="177"/>
      <c r="C78" s="177"/>
      <c r="D78" s="127">
        <f t="shared" si="8"/>
        <v>12</v>
      </c>
      <c r="E78" s="124" t="s">
        <v>387</v>
      </c>
      <c r="F78" s="92">
        <f t="shared" si="7"/>
        <v>1</v>
      </c>
      <c r="G78" s="92">
        <v>1</v>
      </c>
      <c r="H78" s="92"/>
    </row>
    <row r="79" spans="1:8" s="91" customFormat="1" ht="15" customHeight="1" x14ac:dyDescent="0.25">
      <c r="A79" s="176"/>
      <c r="B79" s="177"/>
      <c r="C79" s="177"/>
      <c r="D79" s="127">
        <f t="shared" si="8"/>
        <v>13</v>
      </c>
      <c r="E79" s="124" t="s">
        <v>388</v>
      </c>
      <c r="F79" s="92">
        <f t="shared" si="7"/>
        <v>1</v>
      </c>
      <c r="G79" s="92">
        <v>1</v>
      </c>
      <c r="H79" s="92"/>
    </row>
    <row r="80" spans="1:8" s="91" customFormat="1" ht="15" customHeight="1" x14ac:dyDescent="0.25">
      <c r="A80" s="176"/>
      <c r="B80" s="177"/>
      <c r="C80" s="177"/>
      <c r="D80" s="127">
        <f t="shared" si="8"/>
        <v>14</v>
      </c>
      <c r="E80" s="124" t="s">
        <v>456</v>
      </c>
      <c r="F80" s="92">
        <f t="shared" si="7"/>
        <v>1</v>
      </c>
      <c r="G80" s="92">
        <v>1</v>
      </c>
      <c r="H80" s="92"/>
    </row>
    <row r="81" spans="1:8" s="91" customFormat="1" ht="15" customHeight="1" x14ac:dyDescent="0.25">
      <c r="A81" s="176"/>
      <c r="B81" s="177"/>
      <c r="C81" s="177"/>
      <c r="D81" s="127">
        <f t="shared" si="8"/>
        <v>15</v>
      </c>
      <c r="E81" s="124" t="s">
        <v>389</v>
      </c>
      <c r="F81" s="92">
        <f t="shared" si="7"/>
        <v>1</v>
      </c>
      <c r="G81" s="92">
        <v>1</v>
      </c>
      <c r="H81" s="92"/>
    </row>
    <row r="82" spans="1:8" s="91" customFormat="1" ht="15" customHeight="1" x14ac:dyDescent="0.25">
      <c r="A82" s="176"/>
      <c r="B82" s="177"/>
      <c r="C82" s="177" t="s">
        <v>322</v>
      </c>
      <c r="D82" s="127">
        <f t="shared" si="8"/>
        <v>16</v>
      </c>
      <c r="E82" s="124" t="s">
        <v>457</v>
      </c>
      <c r="F82" s="92">
        <f t="shared" si="7"/>
        <v>1</v>
      </c>
      <c r="G82" s="92">
        <v>1</v>
      </c>
      <c r="H82" s="92"/>
    </row>
    <row r="83" spans="1:8" s="91" customFormat="1" ht="15" customHeight="1" x14ac:dyDescent="0.25">
      <c r="A83" s="176"/>
      <c r="B83" s="177"/>
      <c r="C83" s="177"/>
      <c r="D83" s="127">
        <f t="shared" si="8"/>
        <v>17</v>
      </c>
      <c r="E83" s="124" t="s">
        <v>458</v>
      </c>
      <c r="F83" s="92">
        <f t="shared" si="7"/>
        <v>1</v>
      </c>
      <c r="G83" s="92">
        <v>1</v>
      </c>
      <c r="H83" s="92"/>
    </row>
    <row r="84" spans="1:8" s="91" customFormat="1" ht="15" customHeight="1" x14ac:dyDescent="0.25">
      <c r="A84" s="176"/>
      <c r="B84" s="177"/>
      <c r="C84" s="177"/>
      <c r="D84" s="127">
        <f t="shared" si="8"/>
        <v>18</v>
      </c>
      <c r="E84" s="124" t="s">
        <v>459</v>
      </c>
      <c r="F84" s="92">
        <f t="shared" si="7"/>
        <v>1</v>
      </c>
      <c r="G84" s="92">
        <v>1</v>
      </c>
      <c r="H84" s="92"/>
    </row>
    <row r="85" spans="1:8" s="91" customFormat="1" ht="15" customHeight="1" x14ac:dyDescent="0.25">
      <c r="A85" s="176"/>
      <c r="B85" s="177"/>
      <c r="C85" s="177"/>
      <c r="D85" s="127">
        <f t="shared" si="8"/>
        <v>19</v>
      </c>
      <c r="E85" s="124" t="s">
        <v>390</v>
      </c>
      <c r="F85" s="92">
        <f t="shared" si="7"/>
        <v>1</v>
      </c>
      <c r="G85" s="92">
        <v>1</v>
      </c>
      <c r="H85" s="92"/>
    </row>
    <row r="86" spans="1:8" s="91" customFormat="1" ht="15" customHeight="1" x14ac:dyDescent="0.25">
      <c r="A86" s="176"/>
      <c r="B86" s="177"/>
      <c r="C86" s="177"/>
      <c r="D86" s="127">
        <f t="shared" si="8"/>
        <v>20</v>
      </c>
      <c r="E86" s="124" t="s">
        <v>460</v>
      </c>
      <c r="F86" s="92">
        <f t="shared" si="7"/>
        <v>1</v>
      </c>
      <c r="G86" s="92">
        <v>1</v>
      </c>
      <c r="H86" s="92"/>
    </row>
    <row r="87" spans="1:8" s="91" customFormat="1" ht="15" customHeight="1" x14ac:dyDescent="0.25">
      <c r="A87" s="176"/>
      <c r="B87" s="177"/>
      <c r="C87" s="177"/>
      <c r="D87" s="127">
        <f t="shared" si="8"/>
        <v>21</v>
      </c>
      <c r="E87" s="124" t="s">
        <v>461</v>
      </c>
      <c r="F87" s="92">
        <f t="shared" si="7"/>
        <v>1</v>
      </c>
      <c r="G87" s="92">
        <v>1</v>
      </c>
      <c r="H87" s="92"/>
    </row>
    <row r="88" spans="1:8" s="91" customFormat="1" ht="15" customHeight="1" x14ac:dyDescent="0.25">
      <c r="A88" s="176"/>
      <c r="B88" s="177"/>
      <c r="C88" s="177"/>
      <c r="D88" s="127">
        <f t="shared" si="8"/>
        <v>22</v>
      </c>
      <c r="E88" s="124" t="s">
        <v>391</v>
      </c>
      <c r="F88" s="92">
        <f t="shared" si="7"/>
        <v>1</v>
      </c>
      <c r="G88" s="92">
        <v>1</v>
      </c>
      <c r="H88" s="92"/>
    </row>
    <row r="89" spans="1:8" s="91" customFormat="1" ht="15" customHeight="1" x14ac:dyDescent="0.25">
      <c r="A89" s="176"/>
      <c r="B89" s="177"/>
      <c r="C89" s="177"/>
      <c r="D89" s="127">
        <f t="shared" si="8"/>
        <v>23</v>
      </c>
      <c r="E89" s="124" t="s">
        <v>462</v>
      </c>
      <c r="F89" s="92">
        <f t="shared" si="7"/>
        <v>1</v>
      </c>
      <c r="G89" s="92">
        <v>1</v>
      </c>
      <c r="H89" s="92"/>
    </row>
    <row r="90" spans="1:8" s="94" customFormat="1" ht="15" customHeight="1" x14ac:dyDescent="0.25">
      <c r="A90" s="96" t="s">
        <v>123</v>
      </c>
      <c r="B90" s="106">
        <v>2</v>
      </c>
      <c r="C90" s="106" t="s">
        <v>124</v>
      </c>
      <c r="D90" s="106">
        <v>23</v>
      </c>
      <c r="E90" s="106"/>
      <c r="F90" s="107">
        <f>SUM(F67:F89)</f>
        <v>23</v>
      </c>
      <c r="G90" s="107">
        <f>SUM(G67:G89)</f>
        <v>23</v>
      </c>
      <c r="H90" s="105"/>
    </row>
    <row r="91" spans="1:8" s="91" customFormat="1" ht="15" customHeight="1" x14ac:dyDescent="0.25">
      <c r="A91" s="176" t="s">
        <v>55</v>
      </c>
      <c r="B91" s="174">
        <v>1</v>
      </c>
      <c r="C91" s="174" t="s">
        <v>144</v>
      </c>
      <c r="D91" s="92">
        <v>1</v>
      </c>
      <c r="E91" s="124" t="s">
        <v>152</v>
      </c>
      <c r="F91" s="92">
        <f t="shared" ref="F91:F135" si="9">+G91+H91</f>
        <v>1</v>
      </c>
      <c r="G91" s="92">
        <v>1</v>
      </c>
      <c r="H91" s="92"/>
    </row>
    <row r="92" spans="1:8" s="91" customFormat="1" ht="15" customHeight="1" x14ac:dyDescent="0.25">
      <c r="A92" s="176"/>
      <c r="B92" s="174"/>
      <c r="C92" s="174"/>
      <c r="D92" s="92">
        <f>1+D91</f>
        <v>2</v>
      </c>
      <c r="E92" s="124" t="s">
        <v>463</v>
      </c>
      <c r="F92" s="92">
        <f t="shared" si="9"/>
        <v>1</v>
      </c>
      <c r="G92" s="92">
        <v>1</v>
      </c>
      <c r="H92" s="92"/>
    </row>
    <row r="93" spans="1:8" s="91" customFormat="1" ht="15" customHeight="1" x14ac:dyDescent="0.25">
      <c r="A93" s="176"/>
      <c r="B93" s="174"/>
      <c r="C93" s="174"/>
      <c r="D93" s="92">
        <f t="shared" ref="D93:D125" si="10">1+D92</f>
        <v>3</v>
      </c>
      <c r="E93" s="124" t="s">
        <v>464</v>
      </c>
      <c r="F93" s="92">
        <f t="shared" si="9"/>
        <v>1</v>
      </c>
      <c r="G93" s="92">
        <v>1</v>
      </c>
      <c r="H93" s="92"/>
    </row>
    <row r="94" spans="1:8" s="91" customFormat="1" ht="15" customHeight="1" x14ac:dyDescent="0.25">
      <c r="A94" s="176"/>
      <c r="B94" s="174"/>
      <c r="C94" s="174"/>
      <c r="D94" s="92">
        <f t="shared" si="10"/>
        <v>4</v>
      </c>
      <c r="E94" s="124" t="s">
        <v>465</v>
      </c>
      <c r="F94" s="92">
        <f t="shared" si="9"/>
        <v>1</v>
      </c>
      <c r="G94" s="92">
        <v>1</v>
      </c>
      <c r="H94" s="92"/>
    </row>
    <row r="95" spans="1:8" s="91" customFormat="1" ht="15" customHeight="1" x14ac:dyDescent="0.25">
      <c r="A95" s="176"/>
      <c r="B95" s="174"/>
      <c r="C95" s="174"/>
      <c r="D95" s="92">
        <f t="shared" si="10"/>
        <v>5</v>
      </c>
      <c r="E95" s="124" t="s">
        <v>153</v>
      </c>
      <c r="F95" s="92">
        <f t="shared" si="9"/>
        <v>1</v>
      </c>
      <c r="G95" s="92">
        <v>1</v>
      </c>
      <c r="H95" s="92"/>
    </row>
    <row r="96" spans="1:8" s="91" customFormat="1" ht="15" customHeight="1" x14ac:dyDescent="0.25">
      <c r="A96" s="176"/>
      <c r="B96" s="174">
        <v>2</v>
      </c>
      <c r="C96" s="174" t="s">
        <v>145</v>
      </c>
      <c r="D96" s="92">
        <f t="shared" si="10"/>
        <v>6</v>
      </c>
      <c r="E96" s="124" t="s">
        <v>154</v>
      </c>
      <c r="F96" s="92">
        <f t="shared" si="9"/>
        <v>1</v>
      </c>
      <c r="G96" s="92">
        <v>1</v>
      </c>
      <c r="H96" s="92"/>
    </row>
    <row r="97" spans="1:8" s="91" customFormat="1" ht="15" customHeight="1" x14ac:dyDescent="0.25">
      <c r="A97" s="176"/>
      <c r="B97" s="174"/>
      <c r="C97" s="174"/>
      <c r="D97" s="92">
        <f t="shared" si="10"/>
        <v>7</v>
      </c>
      <c r="E97" s="124" t="s">
        <v>466</v>
      </c>
      <c r="F97" s="92">
        <f t="shared" si="9"/>
        <v>1</v>
      </c>
      <c r="G97" s="92">
        <v>1</v>
      </c>
      <c r="H97" s="92"/>
    </row>
    <row r="98" spans="1:8" s="91" customFormat="1" ht="15" customHeight="1" x14ac:dyDescent="0.25">
      <c r="A98" s="176"/>
      <c r="B98" s="174"/>
      <c r="C98" s="174"/>
      <c r="D98" s="92">
        <f t="shared" si="10"/>
        <v>8</v>
      </c>
      <c r="E98" s="124" t="s">
        <v>155</v>
      </c>
      <c r="F98" s="92">
        <f t="shared" si="9"/>
        <v>1</v>
      </c>
      <c r="G98" s="92">
        <v>1</v>
      </c>
      <c r="H98" s="92"/>
    </row>
    <row r="99" spans="1:8" s="91" customFormat="1" ht="15" customHeight="1" x14ac:dyDescent="0.25">
      <c r="A99" s="176"/>
      <c r="B99" s="174"/>
      <c r="C99" s="174"/>
      <c r="D99" s="92">
        <f t="shared" si="10"/>
        <v>9</v>
      </c>
      <c r="E99" s="124" t="s">
        <v>156</v>
      </c>
      <c r="F99" s="92">
        <f t="shared" si="9"/>
        <v>1</v>
      </c>
      <c r="G99" s="92">
        <v>1</v>
      </c>
      <c r="H99" s="92"/>
    </row>
    <row r="100" spans="1:8" s="91" customFormat="1" ht="15" customHeight="1" x14ac:dyDescent="0.25">
      <c r="A100" s="176"/>
      <c r="B100" s="174"/>
      <c r="C100" s="174"/>
      <c r="D100" s="92">
        <f t="shared" si="10"/>
        <v>10</v>
      </c>
      <c r="E100" s="124" t="s">
        <v>157</v>
      </c>
      <c r="F100" s="92">
        <f t="shared" si="9"/>
        <v>1</v>
      </c>
      <c r="G100" s="92">
        <v>1</v>
      </c>
      <c r="H100" s="92"/>
    </row>
    <row r="101" spans="1:8" s="91" customFormat="1" ht="15" customHeight="1" x14ac:dyDescent="0.25">
      <c r="A101" s="176"/>
      <c r="B101" s="174">
        <v>3</v>
      </c>
      <c r="C101" s="174" t="s">
        <v>146</v>
      </c>
      <c r="D101" s="92">
        <f t="shared" si="10"/>
        <v>11</v>
      </c>
      <c r="E101" s="124" t="s">
        <v>158</v>
      </c>
      <c r="F101" s="92">
        <f t="shared" si="9"/>
        <v>1</v>
      </c>
      <c r="G101" s="92">
        <v>1</v>
      </c>
      <c r="H101" s="92"/>
    </row>
    <row r="102" spans="1:8" s="91" customFormat="1" ht="15" customHeight="1" x14ac:dyDescent="0.25">
      <c r="A102" s="176"/>
      <c r="B102" s="174"/>
      <c r="C102" s="174"/>
      <c r="D102" s="92">
        <f t="shared" si="10"/>
        <v>12</v>
      </c>
      <c r="E102" s="124" t="s">
        <v>159</v>
      </c>
      <c r="F102" s="92">
        <f t="shared" si="9"/>
        <v>1</v>
      </c>
      <c r="G102" s="92">
        <v>1</v>
      </c>
      <c r="H102" s="92"/>
    </row>
    <row r="103" spans="1:8" s="91" customFormat="1" ht="15" customHeight="1" x14ac:dyDescent="0.25">
      <c r="A103" s="176"/>
      <c r="B103" s="174"/>
      <c r="C103" s="174"/>
      <c r="D103" s="92">
        <f t="shared" si="10"/>
        <v>13</v>
      </c>
      <c r="E103" s="124" t="s">
        <v>160</v>
      </c>
      <c r="F103" s="92">
        <f t="shared" si="9"/>
        <v>1</v>
      </c>
      <c r="G103" s="92">
        <v>1</v>
      </c>
      <c r="H103" s="92"/>
    </row>
    <row r="104" spans="1:8" s="91" customFormat="1" ht="15" customHeight="1" x14ac:dyDescent="0.25">
      <c r="A104" s="176"/>
      <c r="B104" s="174"/>
      <c r="C104" s="174"/>
      <c r="D104" s="92">
        <f t="shared" si="10"/>
        <v>14</v>
      </c>
      <c r="E104" s="124" t="s">
        <v>161</v>
      </c>
      <c r="F104" s="92">
        <f t="shared" si="9"/>
        <v>1</v>
      </c>
      <c r="G104" s="92">
        <v>1</v>
      </c>
      <c r="H104" s="92"/>
    </row>
    <row r="105" spans="1:8" s="91" customFormat="1" ht="15" customHeight="1" x14ac:dyDescent="0.25">
      <c r="A105" s="176"/>
      <c r="B105" s="174"/>
      <c r="C105" s="174"/>
      <c r="D105" s="92">
        <f t="shared" si="10"/>
        <v>15</v>
      </c>
      <c r="E105" s="124" t="s">
        <v>162</v>
      </c>
      <c r="F105" s="92">
        <f t="shared" si="9"/>
        <v>1</v>
      </c>
      <c r="G105" s="92">
        <v>1</v>
      </c>
      <c r="H105" s="92"/>
    </row>
    <row r="106" spans="1:8" s="91" customFormat="1" ht="15" customHeight="1" x14ac:dyDescent="0.25">
      <c r="A106" s="176"/>
      <c r="B106" s="174">
        <v>4</v>
      </c>
      <c r="C106" s="174" t="s">
        <v>147</v>
      </c>
      <c r="D106" s="92">
        <f t="shared" si="10"/>
        <v>16</v>
      </c>
      <c r="E106" s="124" t="s">
        <v>163</v>
      </c>
      <c r="F106" s="92">
        <f t="shared" si="9"/>
        <v>1</v>
      </c>
      <c r="G106" s="92">
        <v>1</v>
      </c>
      <c r="H106" s="92"/>
    </row>
    <row r="107" spans="1:8" s="91" customFormat="1" ht="15" customHeight="1" x14ac:dyDescent="0.25">
      <c r="A107" s="176"/>
      <c r="B107" s="174"/>
      <c r="C107" s="174"/>
      <c r="D107" s="92">
        <f t="shared" si="10"/>
        <v>17</v>
      </c>
      <c r="E107" s="124" t="s">
        <v>164</v>
      </c>
      <c r="F107" s="92">
        <f t="shared" si="9"/>
        <v>1</v>
      </c>
      <c r="G107" s="92">
        <v>1</v>
      </c>
      <c r="H107" s="92"/>
    </row>
    <row r="108" spans="1:8" s="91" customFormat="1" ht="15" customHeight="1" x14ac:dyDescent="0.25">
      <c r="A108" s="176"/>
      <c r="B108" s="174"/>
      <c r="C108" s="174"/>
      <c r="D108" s="92">
        <f t="shared" si="10"/>
        <v>18</v>
      </c>
      <c r="E108" s="124" t="s">
        <v>165</v>
      </c>
      <c r="F108" s="92">
        <f t="shared" si="9"/>
        <v>1</v>
      </c>
      <c r="G108" s="92">
        <v>1</v>
      </c>
      <c r="H108" s="92"/>
    </row>
    <row r="109" spans="1:8" s="91" customFormat="1" ht="15" customHeight="1" x14ac:dyDescent="0.25">
      <c r="A109" s="176"/>
      <c r="B109" s="174"/>
      <c r="C109" s="174"/>
      <c r="D109" s="92">
        <f t="shared" si="10"/>
        <v>19</v>
      </c>
      <c r="E109" s="124" t="s">
        <v>166</v>
      </c>
      <c r="F109" s="92">
        <f t="shared" si="9"/>
        <v>1</v>
      </c>
      <c r="G109" s="92">
        <v>1</v>
      </c>
      <c r="H109" s="92"/>
    </row>
    <row r="110" spans="1:8" s="91" customFormat="1" ht="15" customHeight="1" x14ac:dyDescent="0.25">
      <c r="A110" s="176"/>
      <c r="B110" s="174"/>
      <c r="C110" s="174"/>
      <c r="D110" s="92">
        <f t="shared" si="10"/>
        <v>20</v>
      </c>
      <c r="E110" s="124" t="s">
        <v>167</v>
      </c>
      <c r="F110" s="92">
        <f t="shared" si="9"/>
        <v>1</v>
      </c>
      <c r="G110" s="92">
        <v>1</v>
      </c>
      <c r="H110" s="92"/>
    </row>
    <row r="111" spans="1:8" s="91" customFormat="1" ht="15" customHeight="1" x14ac:dyDescent="0.25">
      <c r="A111" s="176"/>
      <c r="B111" s="174">
        <v>5</v>
      </c>
      <c r="C111" s="174" t="s">
        <v>148</v>
      </c>
      <c r="D111" s="92">
        <f t="shared" si="10"/>
        <v>21</v>
      </c>
      <c r="E111" s="124" t="s">
        <v>168</v>
      </c>
      <c r="F111" s="92">
        <f t="shared" si="9"/>
        <v>1</v>
      </c>
      <c r="G111" s="92">
        <v>1</v>
      </c>
      <c r="H111" s="92"/>
    </row>
    <row r="112" spans="1:8" s="91" customFormat="1" ht="15" customHeight="1" x14ac:dyDescent="0.25">
      <c r="A112" s="176"/>
      <c r="B112" s="174"/>
      <c r="C112" s="174"/>
      <c r="D112" s="92">
        <f t="shared" si="10"/>
        <v>22</v>
      </c>
      <c r="E112" s="124" t="s">
        <v>169</v>
      </c>
      <c r="F112" s="92">
        <f t="shared" si="9"/>
        <v>1</v>
      </c>
      <c r="G112" s="92">
        <v>1</v>
      </c>
      <c r="H112" s="92"/>
    </row>
    <row r="113" spans="1:8" s="91" customFormat="1" ht="15" customHeight="1" x14ac:dyDescent="0.25">
      <c r="A113" s="176"/>
      <c r="B113" s="174"/>
      <c r="C113" s="174"/>
      <c r="D113" s="92">
        <f t="shared" si="10"/>
        <v>23</v>
      </c>
      <c r="E113" s="124" t="s">
        <v>467</v>
      </c>
      <c r="F113" s="92">
        <f t="shared" si="9"/>
        <v>1</v>
      </c>
      <c r="G113" s="92">
        <v>1</v>
      </c>
      <c r="H113" s="92"/>
    </row>
    <row r="114" spans="1:8" s="91" customFormat="1" ht="15" customHeight="1" x14ac:dyDescent="0.25">
      <c r="A114" s="176"/>
      <c r="B114" s="174"/>
      <c r="C114" s="174"/>
      <c r="D114" s="92">
        <f t="shared" si="10"/>
        <v>24</v>
      </c>
      <c r="E114" s="124" t="s">
        <v>468</v>
      </c>
      <c r="F114" s="92">
        <f t="shared" si="9"/>
        <v>1</v>
      </c>
      <c r="G114" s="92">
        <v>1</v>
      </c>
      <c r="H114" s="92"/>
    </row>
    <row r="115" spans="1:8" s="91" customFormat="1" ht="15" customHeight="1" x14ac:dyDescent="0.25">
      <c r="A115" s="176"/>
      <c r="B115" s="174"/>
      <c r="C115" s="174"/>
      <c r="D115" s="92">
        <f t="shared" si="10"/>
        <v>25</v>
      </c>
      <c r="E115" s="124" t="s">
        <v>170</v>
      </c>
      <c r="F115" s="92">
        <f t="shared" si="9"/>
        <v>1</v>
      </c>
      <c r="G115" s="92">
        <v>1</v>
      </c>
      <c r="H115" s="92"/>
    </row>
    <row r="116" spans="1:8" s="91" customFormat="1" ht="15" customHeight="1" x14ac:dyDescent="0.25">
      <c r="A116" s="176"/>
      <c r="B116" s="174">
        <v>6</v>
      </c>
      <c r="C116" s="174" t="s">
        <v>149</v>
      </c>
      <c r="D116" s="92">
        <f t="shared" si="10"/>
        <v>26</v>
      </c>
      <c r="E116" s="124" t="s">
        <v>171</v>
      </c>
      <c r="F116" s="92">
        <f t="shared" si="9"/>
        <v>1</v>
      </c>
      <c r="G116" s="92">
        <v>1</v>
      </c>
      <c r="H116" s="92"/>
    </row>
    <row r="117" spans="1:8" s="91" customFormat="1" ht="15" customHeight="1" x14ac:dyDescent="0.25">
      <c r="A117" s="176"/>
      <c r="B117" s="174"/>
      <c r="C117" s="174"/>
      <c r="D117" s="92">
        <f t="shared" si="10"/>
        <v>27</v>
      </c>
      <c r="E117" s="124" t="s">
        <v>172</v>
      </c>
      <c r="F117" s="92">
        <f t="shared" si="9"/>
        <v>1</v>
      </c>
      <c r="G117" s="92">
        <v>1</v>
      </c>
      <c r="H117" s="92"/>
    </row>
    <row r="118" spans="1:8" s="91" customFormat="1" ht="15" customHeight="1" x14ac:dyDescent="0.25">
      <c r="A118" s="176"/>
      <c r="B118" s="174"/>
      <c r="C118" s="174"/>
      <c r="D118" s="92">
        <f t="shared" si="10"/>
        <v>28</v>
      </c>
      <c r="E118" s="124" t="s">
        <v>173</v>
      </c>
      <c r="F118" s="92">
        <f t="shared" si="9"/>
        <v>1</v>
      </c>
      <c r="G118" s="92">
        <v>1</v>
      </c>
      <c r="H118" s="92"/>
    </row>
    <row r="119" spans="1:8" s="91" customFormat="1" ht="15" customHeight="1" x14ac:dyDescent="0.25">
      <c r="A119" s="176"/>
      <c r="B119" s="174"/>
      <c r="C119" s="174"/>
      <c r="D119" s="92">
        <f t="shared" si="10"/>
        <v>29</v>
      </c>
      <c r="E119" s="124" t="s">
        <v>174</v>
      </c>
      <c r="F119" s="92">
        <f t="shared" si="9"/>
        <v>1</v>
      </c>
      <c r="G119" s="92">
        <v>1</v>
      </c>
      <c r="H119" s="92"/>
    </row>
    <row r="120" spans="1:8" s="91" customFormat="1" ht="15" customHeight="1" x14ac:dyDescent="0.25">
      <c r="A120" s="176"/>
      <c r="B120" s="174">
        <v>7</v>
      </c>
      <c r="C120" s="174" t="s">
        <v>150</v>
      </c>
      <c r="D120" s="92">
        <f t="shared" si="10"/>
        <v>30</v>
      </c>
      <c r="E120" s="124" t="s">
        <v>175</v>
      </c>
      <c r="F120" s="92">
        <f t="shared" si="9"/>
        <v>1</v>
      </c>
      <c r="G120" s="92">
        <v>1</v>
      </c>
      <c r="H120" s="92"/>
    </row>
    <row r="121" spans="1:8" s="91" customFormat="1" ht="15" customHeight="1" x14ac:dyDescent="0.25">
      <c r="A121" s="176"/>
      <c r="B121" s="174"/>
      <c r="C121" s="174"/>
      <c r="D121" s="92">
        <f t="shared" si="10"/>
        <v>31</v>
      </c>
      <c r="E121" s="124" t="s">
        <v>176</v>
      </c>
      <c r="F121" s="92">
        <f t="shared" si="9"/>
        <v>1</v>
      </c>
      <c r="G121" s="92">
        <v>1</v>
      </c>
      <c r="H121" s="92"/>
    </row>
    <row r="122" spans="1:8" s="91" customFormat="1" ht="15" customHeight="1" x14ac:dyDescent="0.25">
      <c r="A122" s="176"/>
      <c r="B122" s="174"/>
      <c r="C122" s="174"/>
      <c r="D122" s="92">
        <f t="shared" si="10"/>
        <v>32</v>
      </c>
      <c r="E122" s="124" t="s">
        <v>469</v>
      </c>
      <c r="F122" s="92">
        <f t="shared" si="9"/>
        <v>1</v>
      </c>
      <c r="G122" s="92">
        <v>1</v>
      </c>
      <c r="H122" s="92"/>
    </row>
    <row r="123" spans="1:8" s="91" customFormat="1" ht="15" customHeight="1" x14ac:dyDescent="0.25">
      <c r="A123" s="176"/>
      <c r="B123" s="174"/>
      <c r="C123" s="174"/>
      <c r="D123" s="92">
        <f t="shared" si="10"/>
        <v>33</v>
      </c>
      <c r="E123" s="124" t="s">
        <v>177</v>
      </c>
      <c r="F123" s="92">
        <f t="shared" si="9"/>
        <v>1</v>
      </c>
      <c r="G123" s="92">
        <v>1</v>
      </c>
      <c r="H123" s="92"/>
    </row>
    <row r="124" spans="1:8" s="91" customFormat="1" ht="15" customHeight="1" x14ac:dyDescent="0.25">
      <c r="A124" s="176"/>
      <c r="B124" s="174">
        <v>8</v>
      </c>
      <c r="C124" s="174" t="s">
        <v>151</v>
      </c>
      <c r="D124" s="92">
        <f t="shared" si="10"/>
        <v>34</v>
      </c>
      <c r="E124" s="124" t="s">
        <v>178</v>
      </c>
      <c r="F124" s="92">
        <f t="shared" si="9"/>
        <v>1</v>
      </c>
      <c r="G124" s="92">
        <v>1</v>
      </c>
      <c r="H124" s="92"/>
    </row>
    <row r="125" spans="1:8" s="91" customFormat="1" ht="15" customHeight="1" x14ac:dyDescent="0.25">
      <c r="A125" s="176"/>
      <c r="B125" s="174"/>
      <c r="C125" s="174"/>
      <c r="D125" s="92">
        <f t="shared" si="10"/>
        <v>35</v>
      </c>
      <c r="E125" s="124" t="s">
        <v>179</v>
      </c>
      <c r="F125" s="92">
        <f t="shared" si="9"/>
        <v>1</v>
      </c>
      <c r="G125" s="92">
        <v>1</v>
      </c>
      <c r="H125" s="92"/>
    </row>
    <row r="126" spans="1:8" s="94" customFormat="1" ht="15" customHeight="1" x14ac:dyDescent="0.25">
      <c r="A126" s="96" t="s">
        <v>123</v>
      </c>
      <c r="B126" s="106">
        <v>8</v>
      </c>
      <c r="C126" s="106" t="s">
        <v>124</v>
      </c>
      <c r="D126" s="126">
        <v>35</v>
      </c>
      <c r="E126" s="106"/>
      <c r="F126" s="126">
        <f>SUM(F91:F125)</f>
        <v>35</v>
      </c>
      <c r="G126" s="126">
        <f>SUM(G91:G125)</f>
        <v>35</v>
      </c>
      <c r="H126" s="126">
        <f t="shared" ref="H126" si="11">SUM(H91:H125)</f>
        <v>0</v>
      </c>
    </row>
    <row r="127" spans="1:8" s="91" customFormat="1" ht="15" customHeight="1" x14ac:dyDescent="0.25">
      <c r="A127" s="176" t="s">
        <v>56</v>
      </c>
      <c r="B127" s="108">
        <v>1</v>
      </c>
      <c r="C127" s="122" t="s">
        <v>210</v>
      </c>
      <c r="D127" s="109">
        <v>1</v>
      </c>
      <c r="E127" s="109" t="s">
        <v>325</v>
      </c>
      <c r="F127" s="92">
        <f t="shared" si="9"/>
        <v>1</v>
      </c>
      <c r="G127" s="92"/>
      <c r="H127" s="92">
        <v>1</v>
      </c>
    </row>
    <row r="128" spans="1:8" s="91" customFormat="1" ht="15" customHeight="1" x14ac:dyDescent="0.25">
      <c r="A128" s="176"/>
      <c r="B128" s="108">
        <v>2</v>
      </c>
      <c r="C128" s="108" t="s">
        <v>211</v>
      </c>
      <c r="D128" s="109">
        <f>1+D127</f>
        <v>2</v>
      </c>
      <c r="E128" s="109" t="s">
        <v>326</v>
      </c>
      <c r="F128" s="92">
        <f t="shared" si="9"/>
        <v>1</v>
      </c>
      <c r="G128" s="92"/>
      <c r="H128" s="92">
        <v>1</v>
      </c>
    </row>
    <row r="129" spans="1:8" s="91" customFormat="1" ht="15" customHeight="1" x14ac:dyDescent="0.25">
      <c r="A129" s="176"/>
      <c r="B129" s="108">
        <v>3</v>
      </c>
      <c r="C129" s="108" t="s">
        <v>212</v>
      </c>
      <c r="D129" s="109">
        <f t="shared" ref="D129:D135" si="12">1+D128</f>
        <v>3</v>
      </c>
      <c r="E129" s="124" t="s">
        <v>327</v>
      </c>
      <c r="F129" s="92">
        <f t="shared" si="9"/>
        <v>1</v>
      </c>
      <c r="G129" s="92">
        <v>1</v>
      </c>
      <c r="H129" s="92"/>
    </row>
    <row r="130" spans="1:8" s="91" customFormat="1" ht="15" customHeight="1" x14ac:dyDescent="0.25">
      <c r="A130" s="176"/>
      <c r="B130" s="108">
        <v>4</v>
      </c>
      <c r="C130" s="108" t="s">
        <v>213</v>
      </c>
      <c r="D130" s="109">
        <f t="shared" si="12"/>
        <v>4</v>
      </c>
      <c r="E130" s="124" t="s">
        <v>328</v>
      </c>
      <c r="F130" s="92">
        <f t="shared" si="9"/>
        <v>1</v>
      </c>
      <c r="G130" s="92">
        <v>1</v>
      </c>
      <c r="H130" s="92"/>
    </row>
    <row r="131" spans="1:8" s="91" customFormat="1" ht="15" customHeight="1" x14ac:dyDescent="0.25">
      <c r="A131" s="176"/>
      <c r="B131" s="108">
        <v>5</v>
      </c>
      <c r="C131" s="108" t="s">
        <v>214</v>
      </c>
      <c r="D131" s="109">
        <f t="shared" si="12"/>
        <v>5</v>
      </c>
      <c r="E131" s="124" t="s">
        <v>329</v>
      </c>
      <c r="F131" s="92">
        <f t="shared" si="9"/>
        <v>1</v>
      </c>
      <c r="G131" s="92"/>
      <c r="H131" s="92">
        <v>1</v>
      </c>
    </row>
    <row r="132" spans="1:8" s="91" customFormat="1" ht="15" customHeight="1" x14ac:dyDescent="0.25">
      <c r="A132" s="176"/>
      <c r="B132" s="108">
        <v>6</v>
      </c>
      <c r="C132" s="108" t="s">
        <v>215</v>
      </c>
      <c r="D132" s="109">
        <f t="shared" si="12"/>
        <v>6</v>
      </c>
      <c r="E132" s="124" t="s">
        <v>330</v>
      </c>
      <c r="F132" s="92">
        <f t="shared" si="9"/>
        <v>1</v>
      </c>
      <c r="G132" s="92"/>
      <c r="H132" s="92">
        <v>1</v>
      </c>
    </row>
    <row r="133" spans="1:8" s="91" customFormat="1" ht="15" customHeight="1" x14ac:dyDescent="0.25">
      <c r="A133" s="176"/>
      <c r="B133" s="108">
        <v>7</v>
      </c>
      <c r="C133" s="110" t="s">
        <v>216</v>
      </c>
      <c r="D133" s="109">
        <f t="shared" si="12"/>
        <v>7</v>
      </c>
      <c r="E133" s="110" t="s">
        <v>331</v>
      </c>
      <c r="F133" s="92">
        <f t="shared" si="9"/>
        <v>1</v>
      </c>
      <c r="G133" s="92">
        <v>1</v>
      </c>
      <c r="H133" s="92"/>
    </row>
    <row r="134" spans="1:8" s="91" customFormat="1" ht="15" customHeight="1" x14ac:dyDescent="0.25">
      <c r="A134" s="176"/>
      <c r="B134" s="108">
        <v>8</v>
      </c>
      <c r="C134" s="110" t="s">
        <v>217</v>
      </c>
      <c r="D134" s="109">
        <f t="shared" si="12"/>
        <v>8</v>
      </c>
      <c r="E134" s="110" t="s">
        <v>332</v>
      </c>
      <c r="F134" s="92">
        <f t="shared" si="9"/>
        <v>1</v>
      </c>
      <c r="G134" s="92">
        <v>1</v>
      </c>
      <c r="H134" s="92"/>
    </row>
    <row r="135" spans="1:8" s="91" customFormat="1" ht="15" customHeight="1" x14ac:dyDescent="0.25">
      <c r="A135" s="176"/>
      <c r="B135" s="108">
        <v>9</v>
      </c>
      <c r="C135" s="124" t="s">
        <v>218</v>
      </c>
      <c r="D135" s="109">
        <f t="shared" si="12"/>
        <v>9</v>
      </c>
      <c r="E135" s="124" t="s">
        <v>333</v>
      </c>
      <c r="F135" s="92">
        <f t="shared" si="9"/>
        <v>1</v>
      </c>
      <c r="G135" s="92">
        <v>1</v>
      </c>
      <c r="H135" s="92"/>
    </row>
    <row r="136" spans="1:8" s="94" customFormat="1" ht="15" customHeight="1" x14ac:dyDescent="0.25">
      <c r="A136" s="96" t="s">
        <v>123</v>
      </c>
      <c r="B136" s="106">
        <v>9</v>
      </c>
      <c r="C136" s="106" t="s">
        <v>124</v>
      </c>
      <c r="D136" s="126">
        <v>9</v>
      </c>
      <c r="E136" s="106"/>
      <c r="F136" s="126">
        <f>SUM(F127:F135)</f>
        <v>9</v>
      </c>
      <c r="G136" s="126">
        <f t="shared" ref="G136:H136" si="13">SUM(G127:G135)</f>
        <v>5</v>
      </c>
      <c r="H136" s="126">
        <f t="shared" si="13"/>
        <v>4</v>
      </c>
    </row>
    <row r="137" spans="1:8" s="91" customFormat="1" ht="15" customHeight="1" x14ac:dyDescent="0.25">
      <c r="A137" s="176" t="s">
        <v>57</v>
      </c>
      <c r="B137" s="179">
        <v>1</v>
      </c>
      <c r="C137" s="180" t="s">
        <v>414</v>
      </c>
      <c r="D137" s="92">
        <v>1</v>
      </c>
      <c r="E137" s="124" t="s">
        <v>181</v>
      </c>
      <c r="F137" s="92">
        <f t="shared" ref="F137:F180" si="14">+G137+H137</f>
        <v>1</v>
      </c>
      <c r="G137" s="92">
        <v>1</v>
      </c>
      <c r="H137" s="92"/>
    </row>
    <row r="138" spans="1:8" s="91" customFormat="1" ht="15" customHeight="1" x14ac:dyDescent="0.25">
      <c r="A138" s="176"/>
      <c r="B138" s="179"/>
      <c r="C138" s="180"/>
      <c r="D138" s="92">
        <f>1+D137</f>
        <v>2</v>
      </c>
      <c r="E138" s="124" t="s">
        <v>182</v>
      </c>
      <c r="F138" s="92">
        <f t="shared" si="14"/>
        <v>1</v>
      </c>
      <c r="G138" s="92">
        <v>1</v>
      </c>
      <c r="H138" s="92"/>
    </row>
    <row r="139" spans="1:8" s="91" customFormat="1" ht="15" customHeight="1" x14ac:dyDescent="0.25">
      <c r="A139" s="176"/>
      <c r="B139" s="179"/>
      <c r="C139" s="180"/>
      <c r="D139" s="92">
        <f t="shared" ref="D139:D180" si="15">1+D138</f>
        <v>3</v>
      </c>
      <c r="E139" s="124" t="s">
        <v>183</v>
      </c>
      <c r="F139" s="92">
        <f t="shared" si="14"/>
        <v>1</v>
      </c>
      <c r="G139" s="92">
        <v>1</v>
      </c>
      <c r="H139" s="92"/>
    </row>
    <row r="140" spans="1:8" s="91" customFormat="1" ht="15" customHeight="1" x14ac:dyDescent="0.25">
      <c r="A140" s="176"/>
      <c r="B140" s="179">
        <v>2</v>
      </c>
      <c r="C140" s="180" t="s">
        <v>415</v>
      </c>
      <c r="D140" s="92">
        <f t="shared" si="15"/>
        <v>4</v>
      </c>
      <c r="E140" s="124" t="s">
        <v>184</v>
      </c>
      <c r="F140" s="92">
        <f t="shared" si="14"/>
        <v>1</v>
      </c>
      <c r="G140" s="92">
        <v>1</v>
      </c>
      <c r="H140" s="92"/>
    </row>
    <row r="141" spans="1:8" s="91" customFormat="1" ht="15" customHeight="1" x14ac:dyDescent="0.25">
      <c r="A141" s="176"/>
      <c r="B141" s="179"/>
      <c r="C141" s="180"/>
      <c r="D141" s="92">
        <f t="shared" si="15"/>
        <v>5</v>
      </c>
      <c r="E141" s="124" t="s">
        <v>185</v>
      </c>
      <c r="F141" s="92">
        <f t="shared" si="14"/>
        <v>1</v>
      </c>
      <c r="G141" s="92">
        <v>1</v>
      </c>
      <c r="H141" s="92"/>
    </row>
    <row r="142" spans="1:8" s="91" customFormat="1" ht="15" customHeight="1" x14ac:dyDescent="0.25">
      <c r="A142" s="176"/>
      <c r="B142" s="179">
        <v>3</v>
      </c>
      <c r="C142" s="180" t="s">
        <v>186</v>
      </c>
      <c r="D142" s="92">
        <f t="shared" si="15"/>
        <v>6</v>
      </c>
      <c r="E142" s="124" t="s">
        <v>187</v>
      </c>
      <c r="F142" s="92">
        <f t="shared" si="14"/>
        <v>1</v>
      </c>
      <c r="G142" s="92">
        <v>1</v>
      </c>
      <c r="H142" s="92"/>
    </row>
    <row r="143" spans="1:8" s="91" customFormat="1" ht="15" customHeight="1" x14ac:dyDescent="0.25">
      <c r="A143" s="176"/>
      <c r="B143" s="179"/>
      <c r="C143" s="180"/>
      <c r="D143" s="92">
        <f t="shared" si="15"/>
        <v>7</v>
      </c>
      <c r="E143" s="124" t="s">
        <v>188</v>
      </c>
      <c r="F143" s="92">
        <f t="shared" si="14"/>
        <v>1</v>
      </c>
      <c r="G143" s="92">
        <v>1</v>
      </c>
      <c r="H143" s="92"/>
    </row>
    <row r="144" spans="1:8" s="91" customFormat="1" ht="15" customHeight="1" x14ac:dyDescent="0.25">
      <c r="A144" s="176"/>
      <c r="B144" s="179"/>
      <c r="C144" s="180"/>
      <c r="D144" s="92">
        <f t="shared" si="15"/>
        <v>8</v>
      </c>
      <c r="E144" s="124" t="s">
        <v>189</v>
      </c>
      <c r="F144" s="92">
        <f t="shared" si="14"/>
        <v>1</v>
      </c>
      <c r="G144" s="92">
        <v>1</v>
      </c>
      <c r="H144" s="92"/>
    </row>
    <row r="145" spans="1:8" s="91" customFormat="1" ht="15" customHeight="1" x14ac:dyDescent="0.25">
      <c r="A145" s="176"/>
      <c r="B145" s="179">
        <v>4</v>
      </c>
      <c r="C145" s="180" t="s">
        <v>416</v>
      </c>
      <c r="D145" s="92">
        <f t="shared" si="15"/>
        <v>9</v>
      </c>
      <c r="E145" s="124" t="s">
        <v>190</v>
      </c>
      <c r="F145" s="92">
        <f t="shared" si="14"/>
        <v>1</v>
      </c>
      <c r="G145" s="92">
        <v>1</v>
      </c>
      <c r="H145" s="92"/>
    </row>
    <row r="146" spans="1:8" s="91" customFormat="1" ht="15" customHeight="1" x14ac:dyDescent="0.25">
      <c r="A146" s="176"/>
      <c r="B146" s="179"/>
      <c r="C146" s="180"/>
      <c r="D146" s="92">
        <f t="shared" si="15"/>
        <v>10</v>
      </c>
      <c r="E146" s="124" t="s">
        <v>191</v>
      </c>
      <c r="F146" s="92">
        <f t="shared" si="14"/>
        <v>1</v>
      </c>
      <c r="G146" s="92">
        <v>1</v>
      </c>
      <c r="H146" s="92"/>
    </row>
    <row r="147" spans="1:8" s="91" customFormat="1" ht="15" customHeight="1" x14ac:dyDescent="0.25">
      <c r="A147" s="176"/>
      <c r="B147" s="179"/>
      <c r="C147" s="180"/>
      <c r="D147" s="92">
        <f t="shared" si="15"/>
        <v>11</v>
      </c>
      <c r="E147" s="124" t="s">
        <v>470</v>
      </c>
      <c r="F147" s="92">
        <f t="shared" si="14"/>
        <v>1</v>
      </c>
      <c r="G147" s="92">
        <v>1</v>
      </c>
      <c r="H147" s="92"/>
    </row>
    <row r="148" spans="1:8" s="91" customFormat="1" ht="15" customHeight="1" x14ac:dyDescent="0.25">
      <c r="A148" s="176"/>
      <c r="B148" s="179">
        <v>5</v>
      </c>
      <c r="C148" s="180" t="s">
        <v>417</v>
      </c>
      <c r="D148" s="92">
        <f t="shared" si="15"/>
        <v>12</v>
      </c>
      <c r="E148" s="124" t="s">
        <v>192</v>
      </c>
      <c r="F148" s="92">
        <f t="shared" si="14"/>
        <v>1</v>
      </c>
      <c r="G148" s="92">
        <v>1</v>
      </c>
      <c r="H148" s="92"/>
    </row>
    <row r="149" spans="1:8" s="91" customFormat="1" ht="15" customHeight="1" x14ac:dyDescent="0.25">
      <c r="A149" s="176"/>
      <c r="B149" s="179"/>
      <c r="C149" s="180"/>
      <c r="D149" s="92">
        <f t="shared" si="15"/>
        <v>13</v>
      </c>
      <c r="E149" s="124" t="s">
        <v>193</v>
      </c>
      <c r="F149" s="92">
        <f t="shared" si="14"/>
        <v>1</v>
      </c>
      <c r="G149" s="92">
        <v>1</v>
      </c>
      <c r="H149" s="92"/>
    </row>
    <row r="150" spans="1:8" s="91" customFormat="1" ht="15" customHeight="1" x14ac:dyDescent="0.25">
      <c r="A150" s="176"/>
      <c r="B150" s="179"/>
      <c r="C150" s="180"/>
      <c r="D150" s="92">
        <f t="shared" si="15"/>
        <v>14</v>
      </c>
      <c r="E150" s="124" t="s">
        <v>471</v>
      </c>
      <c r="F150" s="92">
        <f t="shared" si="14"/>
        <v>1</v>
      </c>
      <c r="G150" s="92">
        <v>1</v>
      </c>
      <c r="H150" s="92"/>
    </row>
    <row r="151" spans="1:8" s="91" customFormat="1" ht="15" customHeight="1" x14ac:dyDescent="0.25">
      <c r="A151" s="176"/>
      <c r="B151" s="179">
        <v>6</v>
      </c>
      <c r="C151" s="180" t="s">
        <v>418</v>
      </c>
      <c r="D151" s="92">
        <f t="shared" si="15"/>
        <v>15</v>
      </c>
      <c r="E151" s="124" t="s">
        <v>472</v>
      </c>
      <c r="F151" s="92">
        <f t="shared" si="14"/>
        <v>1</v>
      </c>
      <c r="G151" s="92">
        <v>1</v>
      </c>
      <c r="H151" s="92"/>
    </row>
    <row r="152" spans="1:8" s="91" customFormat="1" ht="15" customHeight="1" x14ac:dyDescent="0.25">
      <c r="A152" s="176"/>
      <c r="B152" s="179"/>
      <c r="C152" s="180"/>
      <c r="D152" s="92">
        <f t="shared" si="15"/>
        <v>16</v>
      </c>
      <c r="E152" s="124" t="s">
        <v>194</v>
      </c>
      <c r="F152" s="92">
        <f t="shared" si="14"/>
        <v>1</v>
      </c>
      <c r="G152" s="92">
        <v>1</v>
      </c>
      <c r="H152" s="92"/>
    </row>
    <row r="153" spans="1:8" s="91" customFormat="1" ht="15" customHeight="1" x14ac:dyDescent="0.25">
      <c r="A153" s="176"/>
      <c r="B153" s="179"/>
      <c r="C153" s="180"/>
      <c r="D153" s="92">
        <f t="shared" si="15"/>
        <v>17</v>
      </c>
      <c r="E153" s="124" t="s">
        <v>195</v>
      </c>
      <c r="F153" s="92">
        <f t="shared" si="14"/>
        <v>1</v>
      </c>
      <c r="G153" s="92">
        <v>1</v>
      </c>
      <c r="H153" s="92"/>
    </row>
    <row r="154" spans="1:8" s="91" customFormat="1" ht="15" customHeight="1" x14ac:dyDescent="0.25">
      <c r="A154" s="176"/>
      <c r="B154" s="179"/>
      <c r="C154" s="180"/>
      <c r="D154" s="92">
        <f t="shared" si="15"/>
        <v>18</v>
      </c>
      <c r="E154" s="124" t="s">
        <v>370</v>
      </c>
      <c r="F154" s="92">
        <f t="shared" si="14"/>
        <v>1</v>
      </c>
      <c r="G154" s="92">
        <v>1</v>
      </c>
      <c r="H154" s="92"/>
    </row>
    <row r="155" spans="1:8" s="91" customFormat="1" ht="15" customHeight="1" x14ac:dyDescent="0.25">
      <c r="A155" s="176"/>
      <c r="B155" s="179"/>
      <c r="C155" s="180"/>
      <c r="D155" s="92">
        <f t="shared" si="15"/>
        <v>19</v>
      </c>
      <c r="E155" s="124" t="s">
        <v>371</v>
      </c>
      <c r="F155" s="92">
        <f t="shared" si="14"/>
        <v>1</v>
      </c>
      <c r="G155" s="92">
        <v>1</v>
      </c>
      <c r="H155" s="92"/>
    </row>
    <row r="156" spans="1:8" s="91" customFormat="1" ht="15" customHeight="1" x14ac:dyDescent="0.25">
      <c r="A156" s="176"/>
      <c r="B156" s="179"/>
      <c r="C156" s="180"/>
      <c r="D156" s="92">
        <f t="shared" si="15"/>
        <v>20</v>
      </c>
      <c r="E156" s="124" t="s">
        <v>372</v>
      </c>
      <c r="F156" s="92">
        <f t="shared" si="14"/>
        <v>1</v>
      </c>
      <c r="G156" s="92">
        <v>1</v>
      </c>
      <c r="H156" s="92"/>
    </row>
    <row r="157" spans="1:8" s="91" customFormat="1" ht="15" customHeight="1" x14ac:dyDescent="0.25">
      <c r="A157" s="176"/>
      <c r="B157" s="179"/>
      <c r="C157" s="180"/>
      <c r="D157" s="92">
        <f t="shared" si="15"/>
        <v>21</v>
      </c>
      <c r="E157" s="124" t="s">
        <v>373</v>
      </c>
      <c r="F157" s="92">
        <f t="shared" si="14"/>
        <v>1</v>
      </c>
      <c r="G157" s="92">
        <v>1</v>
      </c>
      <c r="H157" s="92"/>
    </row>
    <row r="158" spans="1:8" s="91" customFormat="1" ht="15" customHeight="1" x14ac:dyDescent="0.25">
      <c r="A158" s="176"/>
      <c r="B158" s="179"/>
      <c r="C158" s="180"/>
      <c r="D158" s="92">
        <f t="shared" si="15"/>
        <v>22</v>
      </c>
      <c r="E158" s="124" t="s">
        <v>374</v>
      </c>
      <c r="F158" s="92">
        <f t="shared" si="14"/>
        <v>1</v>
      </c>
      <c r="G158" s="92">
        <v>1</v>
      </c>
      <c r="H158" s="92"/>
    </row>
    <row r="159" spans="1:8" s="91" customFormat="1" ht="15" customHeight="1" x14ac:dyDescent="0.25">
      <c r="A159" s="176"/>
      <c r="B159" s="179"/>
      <c r="C159" s="180"/>
      <c r="D159" s="92">
        <f t="shared" si="15"/>
        <v>23</v>
      </c>
      <c r="E159" s="124" t="s">
        <v>375</v>
      </c>
      <c r="F159" s="92">
        <f t="shared" si="14"/>
        <v>1</v>
      </c>
      <c r="G159" s="92">
        <v>1</v>
      </c>
      <c r="H159" s="92"/>
    </row>
    <row r="160" spans="1:8" s="91" customFormat="1" ht="15" customHeight="1" x14ac:dyDescent="0.25">
      <c r="A160" s="176"/>
      <c r="B160" s="179">
        <v>7</v>
      </c>
      <c r="C160" s="180" t="s">
        <v>419</v>
      </c>
      <c r="D160" s="92">
        <f t="shared" si="15"/>
        <v>24</v>
      </c>
      <c r="E160" s="124" t="s">
        <v>196</v>
      </c>
      <c r="F160" s="92">
        <f t="shared" si="14"/>
        <v>1</v>
      </c>
      <c r="G160" s="92">
        <v>1</v>
      </c>
      <c r="H160" s="92"/>
    </row>
    <row r="161" spans="1:10" s="91" customFormat="1" ht="15" customHeight="1" x14ac:dyDescent="0.25">
      <c r="A161" s="176"/>
      <c r="B161" s="179"/>
      <c r="C161" s="180"/>
      <c r="D161" s="92">
        <f t="shared" si="15"/>
        <v>25</v>
      </c>
      <c r="E161" s="124" t="s">
        <v>197</v>
      </c>
      <c r="F161" s="92">
        <f t="shared" si="14"/>
        <v>1</v>
      </c>
      <c r="G161" s="92">
        <v>1</v>
      </c>
      <c r="H161" s="92"/>
    </row>
    <row r="162" spans="1:10" s="91" customFormat="1" ht="15" customHeight="1" x14ac:dyDescent="0.25">
      <c r="A162" s="176"/>
      <c r="B162" s="179"/>
      <c r="C162" s="180"/>
      <c r="D162" s="92">
        <f t="shared" si="15"/>
        <v>26</v>
      </c>
      <c r="E162" s="124" t="s">
        <v>198</v>
      </c>
      <c r="F162" s="92">
        <f t="shared" si="14"/>
        <v>1</v>
      </c>
      <c r="G162" s="92">
        <v>1</v>
      </c>
      <c r="H162" s="92"/>
    </row>
    <row r="163" spans="1:10" s="91" customFormat="1" ht="15" customHeight="1" x14ac:dyDescent="0.25">
      <c r="A163" s="176"/>
      <c r="B163" s="181">
        <v>8</v>
      </c>
      <c r="C163" s="180" t="s">
        <v>199</v>
      </c>
      <c r="D163" s="92">
        <f t="shared" si="15"/>
        <v>27</v>
      </c>
      <c r="E163" s="124" t="s">
        <v>200</v>
      </c>
      <c r="F163" s="92">
        <f t="shared" si="14"/>
        <v>1</v>
      </c>
      <c r="G163" s="92">
        <v>1</v>
      </c>
      <c r="H163" s="92"/>
    </row>
    <row r="164" spans="1:10" s="91" customFormat="1" ht="15" customHeight="1" x14ac:dyDescent="0.25">
      <c r="A164" s="176"/>
      <c r="B164" s="181"/>
      <c r="C164" s="180"/>
      <c r="D164" s="92">
        <f t="shared" si="15"/>
        <v>28</v>
      </c>
      <c r="E164" s="124" t="s">
        <v>201</v>
      </c>
      <c r="F164" s="92">
        <f t="shared" si="14"/>
        <v>1</v>
      </c>
      <c r="G164" s="92">
        <v>1</v>
      </c>
      <c r="H164" s="92"/>
    </row>
    <row r="165" spans="1:10" s="91" customFormat="1" ht="15" customHeight="1" x14ac:dyDescent="0.25">
      <c r="A165" s="176"/>
      <c r="B165" s="181"/>
      <c r="C165" s="180"/>
      <c r="D165" s="92">
        <f t="shared" si="15"/>
        <v>29</v>
      </c>
      <c r="E165" s="124" t="s">
        <v>473</v>
      </c>
      <c r="F165" s="92">
        <f t="shared" si="14"/>
        <v>1</v>
      </c>
      <c r="G165" s="92">
        <v>1</v>
      </c>
      <c r="H165" s="92"/>
    </row>
    <row r="166" spans="1:10" s="91" customFormat="1" ht="15" customHeight="1" x14ac:dyDescent="0.25">
      <c r="A166" s="176"/>
      <c r="B166" s="181">
        <v>9</v>
      </c>
      <c r="C166" s="180" t="s">
        <v>420</v>
      </c>
      <c r="D166" s="92">
        <f t="shared" si="15"/>
        <v>30</v>
      </c>
      <c r="E166" s="124" t="s">
        <v>202</v>
      </c>
      <c r="F166" s="92">
        <f t="shared" si="14"/>
        <v>1</v>
      </c>
      <c r="G166" s="92">
        <v>1</v>
      </c>
      <c r="H166" s="92"/>
    </row>
    <row r="167" spans="1:10" s="91" customFormat="1" ht="15" customHeight="1" x14ac:dyDescent="0.25">
      <c r="A167" s="176"/>
      <c r="B167" s="181"/>
      <c r="C167" s="180"/>
      <c r="D167" s="92">
        <f t="shared" si="15"/>
        <v>31</v>
      </c>
      <c r="E167" s="124" t="s">
        <v>203</v>
      </c>
      <c r="F167" s="92">
        <f t="shared" si="14"/>
        <v>1</v>
      </c>
      <c r="G167" s="92">
        <v>1</v>
      </c>
      <c r="H167" s="92"/>
    </row>
    <row r="168" spans="1:10" s="91" customFormat="1" ht="15" customHeight="1" x14ac:dyDescent="0.25">
      <c r="A168" s="176"/>
      <c r="B168" s="181"/>
      <c r="C168" s="180"/>
      <c r="D168" s="92">
        <f t="shared" si="15"/>
        <v>32</v>
      </c>
      <c r="E168" s="124" t="s">
        <v>204</v>
      </c>
      <c r="F168" s="92">
        <f t="shared" si="14"/>
        <v>1</v>
      </c>
      <c r="G168" s="92">
        <v>1</v>
      </c>
      <c r="H168" s="92"/>
      <c r="J168" s="91">
        <f>13*0.06</f>
        <v>0.78</v>
      </c>
    </row>
    <row r="169" spans="1:10" s="91" customFormat="1" ht="15" customHeight="1" x14ac:dyDescent="0.25">
      <c r="A169" s="176"/>
      <c r="B169" s="181">
        <v>10</v>
      </c>
      <c r="C169" s="174" t="s">
        <v>421</v>
      </c>
      <c r="D169" s="92">
        <f t="shared" si="15"/>
        <v>33</v>
      </c>
      <c r="E169" s="124" t="s">
        <v>205</v>
      </c>
      <c r="F169" s="92">
        <f t="shared" si="14"/>
        <v>1</v>
      </c>
      <c r="G169" s="92">
        <v>1</v>
      </c>
      <c r="H169" s="92"/>
    </row>
    <row r="170" spans="1:10" s="91" customFormat="1" ht="15" customHeight="1" x14ac:dyDescent="0.25">
      <c r="A170" s="176"/>
      <c r="B170" s="181"/>
      <c r="C170" s="174"/>
      <c r="D170" s="92">
        <f t="shared" si="15"/>
        <v>34</v>
      </c>
      <c r="E170" s="124" t="s">
        <v>206</v>
      </c>
      <c r="F170" s="92">
        <f t="shared" si="14"/>
        <v>1</v>
      </c>
      <c r="G170" s="92">
        <v>1</v>
      </c>
      <c r="H170" s="92"/>
    </row>
    <row r="171" spans="1:10" s="91" customFormat="1" ht="15" customHeight="1" x14ac:dyDescent="0.25">
      <c r="A171" s="176"/>
      <c r="B171" s="181"/>
      <c r="C171" s="174"/>
      <c r="D171" s="92">
        <f t="shared" si="15"/>
        <v>35</v>
      </c>
      <c r="E171" s="124" t="s">
        <v>207</v>
      </c>
      <c r="F171" s="92">
        <f t="shared" si="14"/>
        <v>1</v>
      </c>
      <c r="G171" s="92">
        <v>1</v>
      </c>
      <c r="H171" s="92"/>
    </row>
    <row r="172" spans="1:10" s="91" customFormat="1" ht="15" customHeight="1" x14ac:dyDescent="0.25">
      <c r="A172" s="176"/>
      <c r="B172" s="181">
        <v>11</v>
      </c>
      <c r="C172" s="174" t="s">
        <v>417</v>
      </c>
      <c r="D172" s="92">
        <f t="shared" si="15"/>
        <v>36</v>
      </c>
      <c r="E172" s="124" t="s">
        <v>208</v>
      </c>
      <c r="F172" s="92">
        <f t="shared" si="14"/>
        <v>1</v>
      </c>
      <c r="G172" s="92">
        <v>1</v>
      </c>
      <c r="H172" s="92"/>
    </row>
    <row r="173" spans="1:10" s="91" customFormat="1" ht="15" customHeight="1" x14ac:dyDescent="0.25">
      <c r="A173" s="176"/>
      <c r="B173" s="181"/>
      <c r="C173" s="174"/>
      <c r="D173" s="92">
        <f t="shared" si="15"/>
        <v>37</v>
      </c>
      <c r="E173" s="124" t="s">
        <v>209</v>
      </c>
      <c r="F173" s="92">
        <f t="shared" si="14"/>
        <v>1</v>
      </c>
      <c r="G173" s="92">
        <v>1</v>
      </c>
      <c r="H173" s="92"/>
    </row>
    <row r="174" spans="1:10" s="91" customFormat="1" ht="15" customHeight="1" x14ac:dyDescent="0.25">
      <c r="A174" s="176"/>
      <c r="B174" s="181"/>
      <c r="C174" s="174"/>
      <c r="D174" s="92">
        <f t="shared" si="15"/>
        <v>38</v>
      </c>
      <c r="E174" s="124" t="s">
        <v>376</v>
      </c>
      <c r="F174" s="92">
        <f t="shared" si="14"/>
        <v>1</v>
      </c>
      <c r="G174" s="92">
        <v>1</v>
      </c>
      <c r="H174" s="92"/>
    </row>
    <row r="175" spans="1:10" s="91" customFormat="1" ht="15" customHeight="1" x14ac:dyDescent="0.25">
      <c r="A175" s="176"/>
      <c r="B175" s="181"/>
      <c r="C175" s="174"/>
      <c r="D175" s="92">
        <f t="shared" si="15"/>
        <v>39</v>
      </c>
      <c r="E175" s="124" t="s">
        <v>377</v>
      </c>
      <c r="F175" s="92">
        <f t="shared" si="14"/>
        <v>1</v>
      </c>
      <c r="G175" s="92">
        <v>1</v>
      </c>
      <c r="H175" s="92"/>
    </row>
    <row r="176" spans="1:10" s="91" customFormat="1" ht="15" customHeight="1" x14ac:dyDescent="0.25">
      <c r="A176" s="176"/>
      <c r="B176" s="181"/>
      <c r="C176" s="174"/>
      <c r="D176" s="92">
        <f t="shared" si="15"/>
        <v>40</v>
      </c>
      <c r="E176" s="124" t="s">
        <v>378</v>
      </c>
      <c r="F176" s="92">
        <f t="shared" si="14"/>
        <v>1</v>
      </c>
      <c r="G176" s="92">
        <v>1</v>
      </c>
      <c r="H176" s="92"/>
    </row>
    <row r="177" spans="1:8" s="91" customFormat="1" ht="15" customHeight="1" x14ac:dyDescent="0.25">
      <c r="A177" s="176"/>
      <c r="B177" s="181"/>
      <c r="C177" s="174"/>
      <c r="D177" s="92">
        <f t="shared" si="15"/>
        <v>41</v>
      </c>
      <c r="E177" s="124" t="s">
        <v>379</v>
      </c>
      <c r="F177" s="92">
        <f t="shared" si="14"/>
        <v>1</v>
      </c>
      <c r="G177" s="92">
        <v>1</v>
      </c>
      <c r="H177" s="92"/>
    </row>
    <row r="178" spans="1:8" s="91" customFormat="1" ht="15" customHeight="1" x14ac:dyDescent="0.25">
      <c r="A178" s="176"/>
      <c r="B178" s="181"/>
      <c r="C178" s="174"/>
      <c r="D178" s="92">
        <f t="shared" si="15"/>
        <v>42</v>
      </c>
      <c r="E178" s="124" t="s">
        <v>380</v>
      </c>
      <c r="F178" s="92">
        <f t="shared" si="14"/>
        <v>1</v>
      </c>
      <c r="G178" s="92">
        <v>1</v>
      </c>
      <c r="H178" s="92"/>
    </row>
    <row r="179" spans="1:8" s="91" customFormat="1" ht="15" customHeight="1" x14ac:dyDescent="0.25">
      <c r="A179" s="176"/>
      <c r="B179" s="181"/>
      <c r="C179" s="174"/>
      <c r="D179" s="92">
        <f t="shared" si="15"/>
        <v>43</v>
      </c>
      <c r="E179" s="124" t="s">
        <v>474</v>
      </c>
      <c r="F179" s="92">
        <f t="shared" si="14"/>
        <v>1</v>
      </c>
      <c r="G179" s="92">
        <v>1</v>
      </c>
      <c r="H179" s="92"/>
    </row>
    <row r="180" spans="1:8" s="91" customFormat="1" ht="15" customHeight="1" x14ac:dyDescent="0.25">
      <c r="A180" s="176"/>
      <c r="B180" s="181"/>
      <c r="C180" s="174"/>
      <c r="D180" s="92">
        <f t="shared" si="15"/>
        <v>44</v>
      </c>
      <c r="E180" s="124" t="s">
        <v>381</v>
      </c>
      <c r="F180" s="92">
        <f t="shared" si="14"/>
        <v>1</v>
      </c>
      <c r="G180" s="92">
        <v>1</v>
      </c>
      <c r="H180" s="92"/>
    </row>
    <row r="181" spans="1:8" s="94" customFormat="1" ht="15" customHeight="1" x14ac:dyDescent="0.25">
      <c r="A181" s="96" t="s">
        <v>123</v>
      </c>
      <c r="B181" s="106">
        <v>11</v>
      </c>
      <c r="C181" s="106" t="s">
        <v>124</v>
      </c>
      <c r="D181" s="126">
        <v>31</v>
      </c>
      <c r="E181" s="106"/>
      <c r="F181" s="126">
        <f>SUM(F137:F180)</f>
        <v>44</v>
      </c>
      <c r="G181" s="126">
        <f>SUM(G137:G180)</f>
        <v>44</v>
      </c>
      <c r="H181" s="126"/>
    </row>
    <row r="182" spans="1:8" s="91" customFormat="1" ht="15" customHeight="1" x14ac:dyDescent="0.25">
      <c r="A182" s="176" t="s">
        <v>58</v>
      </c>
      <c r="B182" s="174">
        <v>1</v>
      </c>
      <c r="C182" s="174" t="s">
        <v>219</v>
      </c>
      <c r="D182" s="124">
        <v>1</v>
      </c>
      <c r="E182" s="124" t="s">
        <v>475</v>
      </c>
      <c r="F182" s="92">
        <f t="shared" ref="F182:F205" si="16">+G182+H182</f>
        <v>1</v>
      </c>
      <c r="G182" s="92">
        <v>1</v>
      </c>
      <c r="H182" s="92"/>
    </row>
    <row r="183" spans="1:8" s="91" customFormat="1" ht="15" customHeight="1" x14ac:dyDescent="0.25">
      <c r="A183" s="176"/>
      <c r="B183" s="174"/>
      <c r="C183" s="174"/>
      <c r="D183" s="124">
        <f>1+D182</f>
        <v>2</v>
      </c>
      <c r="E183" s="124" t="s">
        <v>476</v>
      </c>
      <c r="F183" s="92">
        <f t="shared" si="16"/>
        <v>1</v>
      </c>
      <c r="G183" s="92">
        <v>1</v>
      </c>
      <c r="H183" s="92"/>
    </row>
    <row r="184" spans="1:8" s="91" customFormat="1" ht="15" customHeight="1" x14ac:dyDescent="0.25">
      <c r="A184" s="176"/>
      <c r="B184" s="174"/>
      <c r="C184" s="174"/>
      <c r="D184" s="124">
        <f t="shared" ref="D184:D205" si="17">1+D183</f>
        <v>3</v>
      </c>
      <c r="E184" s="124" t="s">
        <v>220</v>
      </c>
      <c r="F184" s="92">
        <f t="shared" si="16"/>
        <v>1</v>
      </c>
      <c r="G184" s="92">
        <v>1</v>
      </c>
      <c r="H184" s="92"/>
    </row>
    <row r="185" spans="1:8" s="91" customFormat="1" ht="15" customHeight="1" x14ac:dyDescent="0.25">
      <c r="A185" s="176"/>
      <c r="B185" s="174"/>
      <c r="C185" s="174"/>
      <c r="D185" s="124">
        <f t="shared" si="17"/>
        <v>4</v>
      </c>
      <c r="E185" s="124" t="s">
        <v>221</v>
      </c>
      <c r="F185" s="92">
        <f t="shared" si="16"/>
        <v>1</v>
      </c>
      <c r="G185" s="92">
        <v>1</v>
      </c>
      <c r="H185" s="92"/>
    </row>
    <row r="186" spans="1:8" s="91" customFormat="1" ht="15" customHeight="1" x14ac:dyDescent="0.25">
      <c r="A186" s="176"/>
      <c r="B186" s="174"/>
      <c r="C186" s="174"/>
      <c r="D186" s="124">
        <f t="shared" si="17"/>
        <v>5</v>
      </c>
      <c r="E186" s="124" t="s">
        <v>222</v>
      </c>
      <c r="F186" s="92">
        <f t="shared" si="16"/>
        <v>1</v>
      </c>
      <c r="G186" s="92">
        <v>1</v>
      </c>
      <c r="H186" s="92"/>
    </row>
    <row r="187" spans="1:8" s="91" customFormat="1" ht="15" customHeight="1" x14ac:dyDescent="0.25">
      <c r="A187" s="176"/>
      <c r="B187" s="174">
        <v>2</v>
      </c>
      <c r="C187" s="174" t="s">
        <v>223</v>
      </c>
      <c r="D187" s="124">
        <f t="shared" si="17"/>
        <v>6</v>
      </c>
      <c r="E187" s="124" t="s">
        <v>224</v>
      </c>
      <c r="F187" s="92">
        <f t="shared" si="16"/>
        <v>1</v>
      </c>
      <c r="G187" s="92">
        <v>1</v>
      </c>
      <c r="H187" s="92"/>
    </row>
    <row r="188" spans="1:8" s="91" customFormat="1" ht="15" customHeight="1" x14ac:dyDescent="0.25">
      <c r="A188" s="176"/>
      <c r="B188" s="174"/>
      <c r="C188" s="174"/>
      <c r="D188" s="124">
        <f t="shared" si="17"/>
        <v>7</v>
      </c>
      <c r="E188" s="124" t="s">
        <v>477</v>
      </c>
      <c r="F188" s="92">
        <f t="shared" si="16"/>
        <v>1</v>
      </c>
      <c r="G188" s="92">
        <v>1</v>
      </c>
      <c r="H188" s="92"/>
    </row>
    <row r="189" spans="1:8" s="91" customFormat="1" ht="15" customHeight="1" x14ac:dyDescent="0.25">
      <c r="A189" s="176"/>
      <c r="B189" s="174">
        <v>3</v>
      </c>
      <c r="C189" s="174" t="s">
        <v>225</v>
      </c>
      <c r="D189" s="124">
        <f t="shared" si="17"/>
        <v>8</v>
      </c>
      <c r="E189" s="124" t="s">
        <v>226</v>
      </c>
      <c r="F189" s="92">
        <f t="shared" si="16"/>
        <v>1</v>
      </c>
      <c r="G189" s="92">
        <v>1</v>
      </c>
      <c r="H189" s="92"/>
    </row>
    <row r="190" spans="1:8" s="91" customFormat="1" ht="15" customHeight="1" x14ac:dyDescent="0.25">
      <c r="A190" s="176"/>
      <c r="B190" s="174"/>
      <c r="C190" s="174"/>
      <c r="D190" s="124">
        <f t="shared" si="17"/>
        <v>9</v>
      </c>
      <c r="E190" s="124" t="s">
        <v>227</v>
      </c>
      <c r="F190" s="92">
        <f t="shared" si="16"/>
        <v>1</v>
      </c>
      <c r="G190" s="92">
        <v>1</v>
      </c>
      <c r="H190" s="92"/>
    </row>
    <row r="191" spans="1:8" s="91" customFormat="1" ht="15" customHeight="1" x14ac:dyDescent="0.25">
      <c r="A191" s="176"/>
      <c r="B191" s="174"/>
      <c r="C191" s="174"/>
      <c r="D191" s="124">
        <f t="shared" si="17"/>
        <v>10</v>
      </c>
      <c r="E191" s="124" t="s">
        <v>228</v>
      </c>
      <c r="F191" s="92">
        <f t="shared" si="16"/>
        <v>1</v>
      </c>
      <c r="G191" s="92">
        <v>1</v>
      </c>
      <c r="H191" s="92"/>
    </row>
    <row r="192" spans="1:8" s="91" customFormat="1" ht="15" customHeight="1" x14ac:dyDescent="0.25">
      <c r="A192" s="176"/>
      <c r="B192" s="174"/>
      <c r="C192" s="174"/>
      <c r="D192" s="124">
        <f t="shared" si="17"/>
        <v>11</v>
      </c>
      <c r="E192" s="124" t="s">
        <v>478</v>
      </c>
      <c r="F192" s="92">
        <f t="shared" si="16"/>
        <v>1</v>
      </c>
      <c r="G192" s="92">
        <v>1</v>
      </c>
      <c r="H192" s="92"/>
    </row>
    <row r="193" spans="1:8" s="91" customFormat="1" ht="15" customHeight="1" x14ac:dyDescent="0.25">
      <c r="A193" s="176"/>
      <c r="B193" s="174"/>
      <c r="C193" s="174"/>
      <c r="D193" s="124">
        <f t="shared" si="17"/>
        <v>12</v>
      </c>
      <c r="E193" s="124" t="s">
        <v>229</v>
      </c>
      <c r="F193" s="92">
        <f t="shared" si="16"/>
        <v>1</v>
      </c>
      <c r="G193" s="92">
        <v>1</v>
      </c>
      <c r="H193" s="92"/>
    </row>
    <row r="194" spans="1:8" s="91" customFormat="1" ht="15" customHeight="1" x14ac:dyDescent="0.25">
      <c r="A194" s="176"/>
      <c r="B194" s="174"/>
      <c r="C194" s="174"/>
      <c r="D194" s="124">
        <f t="shared" si="17"/>
        <v>13</v>
      </c>
      <c r="E194" s="124" t="s">
        <v>230</v>
      </c>
      <c r="F194" s="92">
        <f t="shared" si="16"/>
        <v>1</v>
      </c>
      <c r="G194" s="92">
        <v>1</v>
      </c>
      <c r="H194" s="92"/>
    </row>
    <row r="195" spans="1:8" s="91" customFormat="1" ht="15" customHeight="1" x14ac:dyDescent="0.25">
      <c r="A195" s="176"/>
      <c r="B195" s="174"/>
      <c r="C195" s="174"/>
      <c r="D195" s="124">
        <f t="shared" si="17"/>
        <v>14</v>
      </c>
      <c r="E195" s="124" t="s">
        <v>479</v>
      </c>
      <c r="F195" s="92">
        <f t="shared" si="16"/>
        <v>1</v>
      </c>
      <c r="G195" s="92">
        <v>1</v>
      </c>
      <c r="H195" s="92"/>
    </row>
    <row r="196" spans="1:8" s="91" customFormat="1" ht="15" customHeight="1" x14ac:dyDescent="0.25">
      <c r="A196" s="176"/>
      <c r="B196" s="174">
        <v>4</v>
      </c>
      <c r="C196" s="174" t="s">
        <v>422</v>
      </c>
      <c r="D196" s="124">
        <f t="shared" si="17"/>
        <v>15</v>
      </c>
      <c r="E196" s="124" t="s">
        <v>480</v>
      </c>
      <c r="F196" s="92">
        <f t="shared" si="16"/>
        <v>1</v>
      </c>
      <c r="G196" s="92">
        <v>1</v>
      </c>
      <c r="H196" s="92"/>
    </row>
    <row r="197" spans="1:8" s="91" customFormat="1" ht="15" customHeight="1" x14ac:dyDescent="0.25">
      <c r="A197" s="176"/>
      <c r="B197" s="174"/>
      <c r="C197" s="174"/>
      <c r="D197" s="124">
        <f t="shared" si="17"/>
        <v>16</v>
      </c>
      <c r="E197" s="124" t="s">
        <v>231</v>
      </c>
      <c r="F197" s="92">
        <f t="shared" si="16"/>
        <v>1</v>
      </c>
      <c r="G197" s="92">
        <v>1</v>
      </c>
      <c r="H197" s="92"/>
    </row>
    <row r="198" spans="1:8" s="91" customFormat="1" ht="15" customHeight="1" x14ac:dyDescent="0.25">
      <c r="A198" s="176"/>
      <c r="B198" s="174"/>
      <c r="C198" s="174"/>
      <c r="D198" s="124">
        <f t="shared" si="17"/>
        <v>17</v>
      </c>
      <c r="E198" s="124" t="s">
        <v>232</v>
      </c>
      <c r="F198" s="92">
        <f t="shared" si="16"/>
        <v>1</v>
      </c>
      <c r="G198" s="92">
        <v>1</v>
      </c>
      <c r="H198" s="92"/>
    </row>
    <row r="199" spans="1:8" s="91" customFormat="1" ht="15" customHeight="1" x14ac:dyDescent="0.25">
      <c r="A199" s="176"/>
      <c r="B199" s="174"/>
      <c r="C199" s="174"/>
      <c r="D199" s="124">
        <f t="shared" si="17"/>
        <v>18</v>
      </c>
      <c r="E199" s="124" t="s">
        <v>481</v>
      </c>
      <c r="F199" s="92">
        <f t="shared" si="16"/>
        <v>1</v>
      </c>
      <c r="G199" s="92">
        <v>1</v>
      </c>
      <c r="H199" s="92"/>
    </row>
    <row r="200" spans="1:8" s="91" customFormat="1" ht="15" customHeight="1" x14ac:dyDescent="0.25">
      <c r="A200" s="176"/>
      <c r="B200" s="174"/>
      <c r="C200" s="174"/>
      <c r="D200" s="124">
        <f t="shared" si="17"/>
        <v>19</v>
      </c>
      <c r="E200" s="124" t="s">
        <v>233</v>
      </c>
      <c r="F200" s="92">
        <f t="shared" si="16"/>
        <v>1</v>
      </c>
      <c r="G200" s="92">
        <v>1</v>
      </c>
      <c r="H200" s="92"/>
    </row>
    <row r="201" spans="1:8" s="91" customFormat="1" ht="15" customHeight="1" x14ac:dyDescent="0.25">
      <c r="A201" s="176"/>
      <c r="B201" s="174"/>
      <c r="C201" s="174"/>
      <c r="D201" s="124">
        <f t="shared" si="17"/>
        <v>20</v>
      </c>
      <c r="E201" s="124" t="s">
        <v>234</v>
      </c>
      <c r="F201" s="92">
        <f t="shared" si="16"/>
        <v>1</v>
      </c>
      <c r="G201" s="92">
        <v>1</v>
      </c>
      <c r="H201" s="92"/>
    </row>
    <row r="202" spans="1:8" s="91" customFormat="1" ht="15" customHeight="1" x14ac:dyDescent="0.25">
      <c r="A202" s="176"/>
      <c r="B202" s="174"/>
      <c r="C202" s="174"/>
      <c r="D202" s="124">
        <f t="shared" si="17"/>
        <v>21</v>
      </c>
      <c r="E202" s="124" t="s">
        <v>482</v>
      </c>
      <c r="F202" s="92">
        <f t="shared" si="16"/>
        <v>1</v>
      </c>
      <c r="G202" s="92">
        <v>1</v>
      </c>
      <c r="H202" s="92"/>
    </row>
    <row r="203" spans="1:8" s="91" customFormat="1" ht="15" customHeight="1" x14ac:dyDescent="0.25">
      <c r="A203" s="176"/>
      <c r="B203" s="174"/>
      <c r="C203" s="174"/>
      <c r="D203" s="124">
        <f t="shared" si="17"/>
        <v>22</v>
      </c>
      <c r="E203" s="124" t="s">
        <v>235</v>
      </c>
      <c r="F203" s="92">
        <f t="shared" si="16"/>
        <v>1</v>
      </c>
      <c r="G203" s="92">
        <v>1</v>
      </c>
      <c r="H203" s="92"/>
    </row>
    <row r="204" spans="1:8" s="91" customFormat="1" ht="15" customHeight="1" x14ac:dyDescent="0.25">
      <c r="A204" s="176"/>
      <c r="B204" s="174"/>
      <c r="C204" s="174"/>
      <c r="D204" s="124">
        <f t="shared" si="17"/>
        <v>23</v>
      </c>
      <c r="E204" s="124" t="s">
        <v>483</v>
      </c>
      <c r="F204" s="92">
        <f t="shared" si="16"/>
        <v>1</v>
      </c>
      <c r="G204" s="92">
        <v>1</v>
      </c>
      <c r="H204" s="92"/>
    </row>
    <row r="205" spans="1:8" s="91" customFormat="1" ht="15" customHeight="1" x14ac:dyDescent="0.25">
      <c r="A205" s="176"/>
      <c r="B205" s="174"/>
      <c r="C205" s="174"/>
      <c r="D205" s="124">
        <f t="shared" si="17"/>
        <v>24</v>
      </c>
      <c r="E205" s="124" t="s">
        <v>236</v>
      </c>
      <c r="F205" s="92">
        <f t="shared" si="16"/>
        <v>1</v>
      </c>
      <c r="G205" s="92">
        <v>1</v>
      </c>
      <c r="H205" s="92"/>
    </row>
    <row r="206" spans="1:8" s="94" customFormat="1" ht="15" customHeight="1" x14ac:dyDescent="0.25">
      <c r="A206" s="96" t="s">
        <v>123</v>
      </c>
      <c r="B206" s="106">
        <v>4</v>
      </c>
      <c r="C206" s="106" t="s">
        <v>124</v>
      </c>
      <c r="D206" s="126">
        <v>24</v>
      </c>
      <c r="E206" s="106"/>
      <c r="F206" s="126">
        <f>SUM(F182:F205)</f>
        <v>24</v>
      </c>
      <c r="G206" s="126">
        <f>SUM(G182:G205)</f>
        <v>24</v>
      </c>
      <c r="H206" s="126"/>
    </row>
    <row r="207" spans="1:8" s="91" customFormat="1" ht="15" customHeight="1" x14ac:dyDescent="0.25">
      <c r="A207" s="176" t="s">
        <v>59</v>
      </c>
      <c r="B207" s="177">
        <v>1</v>
      </c>
      <c r="C207" s="182" t="s">
        <v>369</v>
      </c>
      <c r="D207" s="92">
        <v>1</v>
      </c>
      <c r="E207" s="111" t="s">
        <v>359</v>
      </c>
      <c r="F207" s="92">
        <f t="shared" ref="F207:F218" si="18">+G207+H207</f>
        <v>1</v>
      </c>
      <c r="G207" s="92">
        <v>1</v>
      </c>
      <c r="H207" s="92"/>
    </row>
    <row r="208" spans="1:8" s="91" customFormat="1" ht="15" customHeight="1" x14ac:dyDescent="0.25">
      <c r="A208" s="176"/>
      <c r="B208" s="177"/>
      <c r="C208" s="182"/>
      <c r="D208" s="92">
        <f>1+D207</f>
        <v>2</v>
      </c>
      <c r="E208" s="111" t="s">
        <v>484</v>
      </c>
      <c r="F208" s="92">
        <f t="shared" si="18"/>
        <v>1</v>
      </c>
      <c r="G208" s="92">
        <v>1</v>
      </c>
      <c r="H208" s="92"/>
    </row>
    <row r="209" spans="1:8" s="91" customFormat="1" ht="15" customHeight="1" x14ac:dyDescent="0.25">
      <c r="A209" s="176"/>
      <c r="B209" s="177"/>
      <c r="C209" s="182"/>
      <c r="D209" s="92">
        <f t="shared" ref="D209:D218" si="19">1+D208</f>
        <v>3</v>
      </c>
      <c r="E209" s="111" t="s">
        <v>360</v>
      </c>
      <c r="F209" s="92">
        <f t="shared" si="18"/>
        <v>1</v>
      </c>
      <c r="G209" s="92">
        <v>1</v>
      </c>
      <c r="H209" s="92"/>
    </row>
    <row r="210" spans="1:8" s="91" customFormat="1" ht="15" customHeight="1" x14ac:dyDescent="0.25">
      <c r="A210" s="176"/>
      <c r="B210" s="177"/>
      <c r="C210" s="182"/>
      <c r="D210" s="92">
        <f t="shared" si="19"/>
        <v>4</v>
      </c>
      <c r="E210" s="132" t="s">
        <v>361</v>
      </c>
      <c r="F210" s="92">
        <f t="shared" si="18"/>
        <v>1</v>
      </c>
      <c r="G210" s="92">
        <v>1</v>
      </c>
      <c r="H210" s="92"/>
    </row>
    <row r="211" spans="1:8" s="91" customFormat="1" ht="15" customHeight="1" x14ac:dyDescent="0.25">
      <c r="A211" s="176"/>
      <c r="B211" s="177"/>
      <c r="C211" s="182"/>
      <c r="D211" s="92">
        <f t="shared" si="19"/>
        <v>5</v>
      </c>
      <c r="E211" s="128" t="s">
        <v>362</v>
      </c>
      <c r="F211" s="92">
        <f t="shared" si="18"/>
        <v>1</v>
      </c>
      <c r="G211" s="92">
        <v>1</v>
      </c>
      <c r="H211" s="92"/>
    </row>
    <row r="212" spans="1:8" s="91" customFormat="1" ht="15" customHeight="1" x14ac:dyDescent="0.25">
      <c r="A212" s="176"/>
      <c r="B212" s="177"/>
      <c r="C212" s="182"/>
      <c r="D212" s="92">
        <f t="shared" si="19"/>
        <v>6</v>
      </c>
      <c r="E212" s="128" t="s">
        <v>363</v>
      </c>
      <c r="F212" s="92">
        <f t="shared" si="18"/>
        <v>1</v>
      </c>
      <c r="G212" s="92">
        <v>1</v>
      </c>
      <c r="H212" s="92"/>
    </row>
    <row r="213" spans="1:8" s="91" customFormat="1" ht="15" customHeight="1" x14ac:dyDescent="0.25">
      <c r="A213" s="176"/>
      <c r="B213" s="177">
        <v>2</v>
      </c>
      <c r="C213" s="183" t="s">
        <v>423</v>
      </c>
      <c r="D213" s="92">
        <f t="shared" si="19"/>
        <v>7</v>
      </c>
      <c r="E213" s="128" t="s">
        <v>364</v>
      </c>
      <c r="F213" s="92">
        <f t="shared" si="18"/>
        <v>1</v>
      </c>
      <c r="G213" s="92">
        <v>1</v>
      </c>
      <c r="H213" s="92"/>
    </row>
    <row r="214" spans="1:8" s="91" customFormat="1" ht="15" customHeight="1" x14ac:dyDescent="0.25">
      <c r="A214" s="176"/>
      <c r="B214" s="177"/>
      <c r="C214" s="183"/>
      <c r="D214" s="92">
        <f t="shared" si="19"/>
        <v>8</v>
      </c>
      <c r="E214" s="128" t="s">
        <v>365</v>
      </c>
      <c r="F214" s="92">
        <f t="shared" si="18"/>
        <v>1</v>
      </c>
      <c r="G214" s="92">
        <v>1</v>
      </c>
      <c r="H214" s="92"/>
    </row>
    <row r="215" spans="1:8" s="91" customFormat="1" ht="15" customHeight="1" x14ac:dyDescent="0.25">
      <c r="A215" s="176"/>
      <c r="B215" s="177"/>
      <c r="C215" s="183"/>
      <c r="D215" s="92">
        <f t="shared" si="19"/>
        <v>9</v>
      </c>
      <c r="E215" s="128" t="s">
        <v>366</v>
      </c>
      <c r="F215" s="92">
        <f t="shared" si="18"/>
        <v>1</v>
      </c>
      <c r="G215" s="92">
        <v>1</v>
      </c>
      <c r="H215" s="92"/>
    </row>
    <row r="216" spans="1:8" s="91" customFormat="1" ht="15" customHeight="1" x14ac:dyDescent="0.25">
      <c r="A216" s="176"/>
      <c r="B216" s="177"/>
      <c r="C216" s="183"/>
      <c r="D216" s="92">
        <f t="shared" si="19"/>
        <v>10</v>
      </c>
      <c r="E216" s="128" t="s">
        <v>367</v>
      </c>
      <c r="F216" s="92">
        <f t="shared" si="18"/>
        <v>1</v>
      </c>
      <c r="G216" s="92">
        <v>1</v>
      </c>
      <c r="H216" s="92"/>
    </row>
    <row r="217" spans="1:8" s="91" customFormat="1" ht="15" customHeight="1" x14ac:dyDescent="0.25">
      <c r="A217" s="176"/>
      <c r="B217" s="177"/>
      <c r="C217" s="183"/>
      <c r="D217" s="92">
        <f t="shared" si="19"/>
        <v>11</v>
      </c>
      <c r="E217" s="128" t="s">
        <v>485</v>
      </c>
      <c r="F217" s="92">
        <f t="shared" si="18"/>
        <v>1</v>
      </c>
      <c r="G217" s="92">
        <v>1</v>
      </c>
      <c r="H217" s="92"/>
    </row>
    <row r="218" spans="1:8" s="91" customFormat="1" ht="15" customHeight="1" x14ac:dyDescent="0.25">
      <c r="A218" s="176"/>
      <c r="B218" s="177"/>
      <c r="C218" s="183"/>
      <c r="D218" s="92">
        <f t="shared" si="19"/>
        <v>12</v>
      </c>
      <c r="E218" s="128" t="s">
        <v>368</v>
      </c>
      <c r="F218" s="92">
        <f t="shared" si="18"/>
        <v>1</v>
      </c>
      <c r="G218" s="92">
        <v>1</v>
      </c>
      <c r="H218" s="92"/>
    </row>
    <row r="219" spans="1:8" s="94" customFormat="1" ht="15" customHeight="1" x14ac:dyDescent="0.25">
      <c r="A219" s="96" t="s">
        <v>123</v>
      </c>
      <c r="B219" s="106">
        <v>2</v>
      </c>
      <c r="C219" s="106" t="s">
        <v>124</v>
      </c>
      <c r="D219" s="126">
        <v>12</v>
      </c>
      <c r="E219" s="106"/>
      <c r="F219" s="126">
        <f>SUM(F207:F218)</f>
        <v>12</v>
      </c>
      <c r="G219" s="126">
        <f>SUM(G207:G218)</f>
        <v>12</v>
      </c>
      <c r="H219" s="126"/>
    </row>
    <row r="220" spans="1:8" s="91" customFormat="1" ht="15" customHeight="1" x14ac:dyDescent="0.25">
      <c r="A220" s="176" t="s">
        <v>60</v>
      </c>
      <c r="B220" s="177">
        <v>1</v>
      </c>
      <c r="C220" s="174" t="s">
        <v>424</v>
      </c>
      <c r="D220" s="92">
        <v>1</v>
      </c>
      <c r="E220" s="124" t="s">
        <v>238</v>
      </c>
      <c r="F220" s="92">
        <f t="shared" ref="F220:F247" si="20">+G220+H220</f>
        <v>1</v>
      </c>
      <c r="G220" s="92">
        <v>1</v>
      </c>
      <c r="H220" s="92"/>
    </row>
    <row r="221" spans="1:8" s="91" customFormat="1" ht="15" customHeight="1" x14ac:dyDescent="0.25">
      <c r="A221" s="176"/>
      <c r="B221" s="177"/>
      <c r="C221" s="174"/>
      <c r="D221" s="92">
        <f>1+D220</f>
        <v>2</v>
      </c>
      <c r="E221" s="124" t="s">
        <v>239</v>
      </c>
      <c r="F221" s="92">
        <f t="shared" si="20"/>
        <v>1</v>
      </c>
      <c r="G221" s="92">
        <v>1</v>
      </c>
      <c r="H221" s="92"/>
    </row>
    <row r="222" spans="1:8" s="91" customFormat="1" ht="15" customHeight="1" x14ac:dyDescent="0.25">
      <c r="A222" s="176"/>
      <c r="B222" s="177"/>
      <c r="C222" s="174"/>
      <c r="D222" s="92">
        <f t="shared" ref="D222:D247" si="21">1+D221</f>
        <v>3</v>
      </c>
      <c r="E222" s="124" t="s">
        <v>240</v>
      </c>
      <c r="F222" s="92">
        <f t="shared" si="20"/>
        <v>1</v>
      </c>
      <c r="G222" s="92">
        <v>1</v>
      </c>
      <c r="H222" s="92"/>
    </row>
    <row r="223" spans="1:8" s="91" customFormat="1" ht="15" customHeight="1" x14ac:dyDescent="0.25">
      <c r="A223" s="176"/>
      <c r="B223" s="177">
        <v>2</v>
      </c>
      <c r="C223" s="174" t="s">
        <v>241</v>
      </c>
      <c r="D223" s="92">
        <f t="shared" si="21"/>
        <v>4</v>
      </c>
      <c r="E223" s="124" t="s">
        <v>242</v>
      </c>
      <c r="F223" s="92">
        <f t="shared" si="20"/>
        <v>1</v>
      </c>
      <c r="G223" s="92">
        <v>1</v>
      </c>
      <c r="H223" s="92"/>
    </row>
    <row r="224" spans="1:8" s="91" customFormat="1" ht="15" customHeight="1" x14ac:dyDescent="0.25">
      <c r="A224" s="176"/>
      <c r="B224" s="177"/>
      <c r="C224" s="174"/>
      <c r="D224" s="92">
        <f t="shared" si="21"/>
        <v>5</v>
      </c>
      <c r="E224" s="124" t="s">
        <v>486</v>
      </c>
      <c r="F224" s="92">
        <f t="shared" si="20"/>
        <v>1</v>
      </c>
      <c r="G224" s="92">
        <v>1</v>
      </c>
      <c r="H224" s="92"/>
    </row>
    <row r="225" spans="1:8" s="91" customFormat="1" ht="15" customHeight="1" x14ac:dyDescent="0.25">
      <c r="A225" s="176"/>
      <c r="B225" s="177"/>
      <c r="C225" s="174"/>
      <c r="D225" s="92">
        <f t="shared" si="21"/>
        <v>6</v>
      </c>
      <c r="E225" s="124" t="s">
        <v>487</v>
      </c>
      <c r="F225" s="92">
        <f t="shared" si="20"/>
        <v>1</v>
      </c>
      <c r="G225" s="92">
        <v>1</v>
      </c>
      <c r="H225" s="92"/>
    </row>
    <row r="226" spans="1:8" s="91" customFormat="1" ht="15" customHeight="1" x14ac:dyDescent="0.25">
      <c r="A226" s="176"/>
      <c r="B226" s="177"/>
      <c r="C226" s="174"/>
      <c r="D226" s="92">
        <f t="shared" si="21"/>
        <v>7</v>
      </c>
      <c r="E226" s="124" t="s">
        <v>488</v>
      </c>
      <c r="F226" s="92">
        <f t="shared" si="20"/>
        <v>1</v>
      </c>
      <c r="G226" s="92">
        <v>1</v>
      </c>
      <c r="H226" s="92"/>
    </row>
    <row r="227" spans="1:8" s="91" customFormat="1" ht="15" customHeight="1" x14ac:dyDescent="0.25">
      <c r="A227" s="176"/>
      <c r="B227" s="177"/>
      <c r="C227" s="174"/>
      <c r="D227" s="92">
        <f t="shared" si="21"/>
        <v>8</v>
      </c>
      <c r="E227" s="124" t="s">
        <v>489</v>
      </c>
      <c r="F227" s="92">
        <f t="shared" si="20"/>
        <v>1</v>
      </c>
      <c r="G227" s="92">
        <v>1</v>
      </c>
      <c r="H227" s="92"/>
    </row>
    <row r="228" spans="1:8" s="91" customFormat="1" ht="15" customHeight="1" x14ac:dyDescent="0.25">
      <c r="A228" s="176"/>
      <c r="B228" s="177"/>
      <c r="C228" s="174"/>
      <c r="D228" s="92">
        <f t="shared" si="21"/>
        <v>9</v>
      </c>
      <c r="E228" s="124" t="s">
        <v>243</v>
      </c>
      <c r="F228" s="92">
        <f t="shared" si="20"/>
        <v>1</v>
      </c>
      <c r="G228" s="92">
        <v>1</v>
      </c>
      <c r="H228" s="92"/>
    </row>
    <row r="229" spans="1:8" s="91" customFormat="1" ht="15" customHeight="1" x14ac:dyDescent="0.25">
      <c r="A229" s="176"/>
      <c r="B229" s="177">
        <v>3</v>
      </c>
      <c r="C229" s="184" t="s">
        <v>244</v>
      </c>
      <c r="D229" s="92">
        <f t="shared" si="21"/>
        <v>10</v>
      </c>
      <c r="E229" s="124" t="s">
        <v>245</v>
      </c>
      <c r="F229" s="92">
        <f t="shared" si="20"/>
        <v>1</v>
      </c>
      <c r="G229" s="92">
        <v>1</v>
      </c>
      <c r="H229" s="92"/>
    </row>
    <row r="230" spans="1:8" s="91" customFormat="1" ht="15" customHeight="1" x14ac:dyDescent="0.25">
      <c r="A230" s="176"/>
      <c r="B230" s="177"/>
      <c r="C230" s="184"/>
      <c r="D230" s="92">
        <f t="shared" si="21"/>
        <v>11</v>
      </c>
      <c r="E230" s="124" t="s">
        <v>246</v>
      </c>
      <c r="F230" s="92">
        <f t="shared" si="20"/>
        <v>1</v>
      </c>
      <c r="G230" s="92">
        <v>1</v>
      </c>
      <c r="H230" s="92"/>
    </row>
    <row r="231" spans="1:8" s="91" customFormat="1" ht="15" customHeight="1" x14ac:dyDescent="0.25">
      <c r="A231" s="176"/>
      <c r="B231" s="177"/>
      <c r="C231" s="184"/>
      <c r="D231" s="92">
        <f t="shared" si="21"/>
        <v>12</v>
      </c>
      <c r="E231" s="124" t="s">
        <v>247</v>
      </c>
      <c r="F231" s="92">
        <f t="shared" si="20"/>
        <v>1</v>
      </c>
      <c r="G231" s="92">
        <v>1</v>
      </c>
      <c r="H231" s="92"/>
    </row>
    <row r="232" spans="1:8" s="91" customFormat="1" ht="15" customHeight="1" x14ac:dyDescent="0.25">
      <c r="A232" s="176"/>
      <c r="B232" s="177"/>
      <c r="C232" s="184"/>
      <c r="D232" s="92">
        <f t="shared" si="21"/>
        <v>13</v>
      </c>
      <c r="E232" s="124" t="s">
        <v>248</v>
      </c>
      <c r="F232" s="92">
        <f t="shared" si="20"/>
        <v>1</v>
      </c>
      <c r="G232" s="92">
        <v>1</v>
      </c>
      <c r="H232" s="92"/>
    </row>
    <row r="233" spans="1:8" s="91" customFormat="1" ht="15" customHeight="1" x14ac:dyDescent="0.25">
      <c r="A233" s="176"/>
      <c r="B233" s="177"/>
      <c r="C233" s="184"/>
      <c r="D233" s="92">
        <f t="shared" si="21"/>
        <v>14</v>
      </c>
      <c r="E233" s="124" t="s">
        <v>249</v>
      </c>
      <c r="F233" s="92">
        <f t="shared" si="20"/>
        <v>1</v>
      </c>
      <c r="G233" s="92">
        <v>1</v>
      </c>
      <c r="H233" s="92"/>
    </row>
    <row r="234" spans="1:8" s="91" customFormat="1" ht="15" customHeight="1" x14ac:dyDescent="0.25">
      <c r="A234" s="176"/>
      <c r="B234" s="177"/>
      <c r="C234" s="184"/>
      <c r="D234" s="92">
        <f t="shared" si="21"/>
        <v>15</v>
      </c>
      <c r="E234" s="124" t="s">
        <v>250</v>
      </c>
      <c r="F234" s="92">
        <f t="shared" si="20"/>
        <v>1</v>
      </c>
      <c r="G234" s="92">
        <v>1</v>
      </c>
      <c r="H234" s="92"/>
    </row>
    <row r="235" spans="1:8" s="91" customFormat="1" ht="15" customHeight="1" x14ac:dyDescent="0.25">
      <c r="A235" s="176"/>
      <c r="B235" s="177">
        <v>4</v>
      </c>
      <c r="C235" s="174" t="s">
        <v>251</v>
      </c>
      <c r="D235" s="92">
        <f t="shared" si="21"/>
        <v>16</v>
      </c>
      <c r="E235" s="124" t="s">
        <v>490</v>
      </c>
      <c r="F235" s="92">
        <f t="shared" si="20"/>
        <v>1</v>
      </c>
      <c r="G235" s="92">
        <v>1</v>
      </c>
      <c r="H235" s="92"/>
    </row>
    <row r="236" spans="1:8" s="91" customFormat="1" ht="15" customHeight="1" x14ac:dyDescent="0.25">
      <c r="A236" s="176"/>
      <c r="B236" s="177"/>
      <c r="C236" s="174"/>
      <c r="D236" s="92">
        <f t="shared" si="21"/>
        <v>17</v>
      </c>
      <c r="E236" s="124" t="s">
        <v>252</v>
      </c>
      <c r="F236" s="92">
        <f t="shared" si="20"/>
        <v>1</v>
      </c>
      <c r="G236" s="92">
        <v>1</v>
      </c>
      <c r="H236" s="92"/>
    </row>
    <row r="237" spans="1:8" s="91" customFormat="1" ht="15" customHeight="1" x14ac:dyDescent="0.25">
      <c r="A237" s="176"/>
      <c r="B237" s="177"/>
      <c r="C237" s="174"/>
      <c r="D237" s="92">
        <f t="shared" si="21"/>
        <v>18</v>
      </c>
      <c r="E237" s="124" t="s">
        <v>253</v>
      </c>
      <c r="F237" s="92">
        <f t="shared" si="20"/>
        <v>1</v>
      </c>
      <c r="G237" s="92">
        <v>1</v>
      </c>
      <c r="H237" s="92"/>
    </row>
    <row r="238" spans="1:8" s="91" customFormat="1" ht="15" customHeight="1" x14ac:dyDescent="0.25">
      <c r="A238" s="176"/>
      <c r="B238" s="177"/>
      <c r="C238" s="174"/>
      <c r="D238" s="92">
        <f t="shared" si="21"/>
        <v>19</v>
      </c>
      <c r="E238" s="124" t="s">
        <v>254</v>
      </c>
      <c r="F238" s="92">
        <f t="shared" si="20"/>
        <v>1</v>
      </c>
      <c r="G238" s="92">
        <v>1</v>
      </c>
      <c r="H238" s="92"/>
    </row>
    <row r="239" spans="1:8" s="91" customFormat="1" ht="15" customHeight="1" x14ac:dyDescent="0.25">
      <c r="A239" s="176"/>
      <c r="B239" s="177"/>
      <c r="C239" s="174"/>
      <c r="D239" s="92">
        <f t="shared" si="21"/>
        <v>20</v>
      </c>
      <c r="E239" s="124" t="s">
        <v>491</v>
      </c>
      <c r="F239" s="92">
        <f t="shared" si="20"/>
        <v>1</v>
      </c>
      <c r="G239" s="92">
        <v>1</v>
      </c>
      <c r="H239" s="92"/>
    </row>
    <row r="240" spans="1:8" s="91" customFormat="1" ht="15" customHeight="1" x14ac:dyDescent="0.25">
      <c r="A240" s="176"/>
      <c r="B240" s="177">
        <v>5</v>
      </c>
      <c r="C240" s="174" t="s">
        <v>425</v>
      </c>
      <c r="D240" s="92">
        <f t="shared" si="21"/>
        <v>21</v>
      </c>
      <c r="E240" s="124" t="s">
        <v>255</v>
      </c>
      <c r="F240" s="92">
        <f t="shared" si="20"/>
        <v>1</v>
      </c>
      <c r="G240" s="92">
        <v>1</v>
      </c>
      <c r="H240" s="92"/>
    </row>
    <row r="241" spans="1:8" s="91" customFormat="1" ht="15" customHeight="1" x14ac:dyDescent="0.25">
      <c r="A241" s="176"/>
      <c r="B241" s="177"/>
      <c r="C241" s="174"/>
      <c r="D241" s="92">
        <f t="shared" si="21"/>
        <v>22</v>
      </c>
      <c r="E241" s="124" t="s">
        <v>256</v>
      </c>
      <c r="F241" s="92">
        <f t="shared" si="20"/>
        <v>1</v>
      </c>
      <c r="G241" s="92">
        <v>1</v>
      </c>
      <c r="H241" s="92"/>
    </row>
    <row r="242" spans="1:8" s="91" customFormat="1" ht="15" customHeight="1" x14ac:dyDescent="0.25">
      <c r="A242" s="176"/>
      <c r="B242" s="177"/>
      <c r="C242" s="174"/>
      <c r="D242" s="92">
        <f t="shared" si="21"/>
        <v>23</v>
      </c>
      <c r="E242" s="124" t="s">
        <v>492</v>
      </c>
      <c r="F242" s="92">
        <f t="shared" si="20"/>
        <v>1</v>
      </c>
      <c r="G242" s="92">
        <v>1</v>
      </c>
      <c r="H242" s="92"/>
    </row>
    <row r="243" spans="1:8" s="91" customFormat="1" ht="15" customHeight="1" x14ac:dyDescent="0.25">
      <c r="A243" s="176"/>
      <c r="B243" s="177"/>
      <c r="C243" s="174"/>
      <c r="D243" s="92">
        <f t="shared" si="21"/>
        <v>24</v>
      </c>
      <c r="E243" s="124" t="s">
        <v>257</v>
      </c>
      <c r="F243" s="92">
        <f t="shared" si="20"/>
        <v>1</v>
      </c>
      <c r="G243" s="92">
        <v>1</v>
      </c>
      <c r="H243" s="92"/>
    </row>
    <row r="244" spans="1:8" s="91" customFormat="1" ht="15" customHeight="1" x14ac:dyDescent="0.25">
      <c r="A244" s="176"/>
      <c r="B244" s="177">
        <v>6</v>
      </c>
      <c r="C244" s="174" t="s">
        <v>258</v>
      </c>
      <c r="D244" s="92">
        <f t="shared" si="21"/>
        <v>25</v>
      </c>
      <c r="E244" s="124" t="s">
        <v>259</v>
      </c>
      <c r="F244" s="92">
        <f t="shared" si="20"/>
        <v>1</v>
      </c>
      <c r="G244" s="92">
        <v>1</v>
      </c>
      <c r="H244" s="92"/>
    </row>
    <row r="245" spans="1:8" s="91" customFormat="1" ht="15" customHeight="1" x14ac:dyDescent="0.25">
      <c r="A245" s="176"/>
      <c r="B245" s="177"/>
      <c r="C245" s="174"/>
      <c r="D245" s="92">
        <f t="shared" si="21"/>
        <v>26</v>
      </c>
      <c r="E245" s="124" t="s">
        <v>493</v>
      </c>
      <c r="F245" s="92">
        <f t="shared" si="20"/>
        <v>1</v>
      </c>
      <c r="G245" s="92">
        <v>1</v>
      </c>
      <c r="H245" s="92"/>
    </row>
    <row r="246" spans="1:8" s="91" customFormat="1" ht="15" customHeight="1" x14ac:dyDescent="0.25">
      <c r="A246" s="176"/>
      <c r="B246" s="177"/>
      <c r="C246" s="174"/>
      <c r="D246" s="92">
        <f t="shared" si="21"/>
        <v>27</v>
      </c>
      <c r="E246" s="124" t="s">
        <v>260</v>
      </c>
      <c r="F246" s="92">
        <f t="shared" si="20"/>
        <v>1</v>
      </c>
      <c r="G246" s="92">
        <v>1</v>
      </c>
      <c r="H246" s="92"/>
    </row>
    <row r="247" spans="1:8" s="91" customFormat="1" ht="15" customHeight="1" x14ac:dyDescent="0.25">
      <c r="A247" s="176"/>
      <c r="B247" s="177"/>
      <c r="C247" s="174"/>
      <c r="D247" s="92">
        <f t="shared" si="21"/>
        <v>28</v>
      </c>
      <c r="E247" s="124" t="s">
        <v>494</v>
      </c>
      <c r="F247" s="92">
        <f t="shared" si="20"/>
        <v>1</v>
      </c>
      <c r="G247" s="92">
        <v>1</v>
      </c>
      <c r="H247" s="92"/>
    </row>
    <row r="248" spans="1:8" s="94" customFormat="1" ht="15" customHeight="1" x14ac:dyDescent="0.25">
      <c r="A248" s="96" t="s">
        <v>123</v>
      </c>
      <c r="B248" s="106">
        <v>6</v>
      </c>
      <c r="C248" s="106" t="s">
        <v>124</v>
      </c>
      <c r="D248" s="126">
        <v>28</v>
      </c>
      <c r="E248" s="106"/>
      <c r="F248" s="126">
        <f>SUM(F220:F247)</f>
        <v>28</v>
      </c>
      <c r="G248" s="126">
        <f t="shared" ref="G248:H248" si="22">SUM(G220:G247)</f>
        <v>28</v>
      </c>
      <c r="H248" s="126">
        <f t="shared" si="22"/>
        <v>0</v>
      </c>
    </row>
    <row r="249" spans="1:8" s="91" customFormat="1" ht="15" customHeight="1" x14ac:dyDescent="0.25">
      <c r="A249" s="176" t="s">
        <v>61</v>
      </c>
      <c r="B249" s="174">
        <v>1</v>
      </c>
      <c r="C249" s="173" t="s">
        <v>334</v>
      </c>
      <c r="D249" s="124">
        <v>1</v>
      </c>
      <c r="E249" s="124" t="s">
        <v>392</v>
      </c>
      <c r="F249" s="124">
        <v>1</v>
      </c>
      <c r="G249" s="124">
        <v>1</v>
      </c>
      <c r="H249" s="92"/>
    </row>
    <row r="250" spans="1:8" s="91" customFormat="1" ht="15" customHeight="1" x14ac:dyDescent="0.25">
      <c r="A250" s="176"/>
      <c r="B250" s="174"/>
      <c r="C250" s="173"/>
      <c r="D250" s="124">
        <f>1+D249</f>
        <v>2</v>
      </c>
      <c r="E250" s="124" t="s">
        <v>393</v>
      </c>
      <c r="F250" s="124">
        <v>1</v>
      </c>
      <c r="G250" s="124">
        <v>1</v>
      </c>
      <c r="H250" s="92"/>
    </row>
    <row r="251" spans="1:8" s="91" customFormat="1" ht="15" customHeight="1" x14ac:dyDescent="0.25">
      <c r="A251" s="176"/>
      <c r="B251" s="174"/>
      <c r="C251" s="173"/>
      <c r="D251" s="124">
        <f t="shared" ref="D251:D283" si="23">1+D250</f>
        <v>3</v>
      </c>
      <c r="E251" s="124" t="s">
        <v>495</v>
      </c>
      <c r="F251" s="124">
        <v>1</v>
      </c>
      <c r="G251" s="124">
        <v>1</v>
      </c>
      <c r="H251" s="92"/>
    </row>
    <row r="252" spans="1:8" s="91" customFormat="1" ht="15" customHeight="1" x14ac:dyDescent="0.25">
      <c r="A252" s="176"/>
      <c r="B252" s="174"/>
      <c r="C252" s="173"/>
      <c r="D252" s="124">
        <f t="shared" si="23"/>
        <v>4</v>
      </c>
      <c r="E252" s="124" t="s">
        <v>394</v>
      </c>
      <c r="F252" s="124">
        <v>1</v>
      </c>
      <c r="G252" s="124">
        <v>1</v>
      </c>
      <c r="H252" s="92"/>
    </row>
    <row r="253" spans="1:8" s="91" customFormat="1" ht="15" customHeight="1" x14ac:dyDescent="0.25">
      <c r="A253" s="176"/>
      <c r="B253" s="174"/>
      <c r="C253" s="173"/>
      <c r="D253" s="124">
        <f t="shared" si="23"/>
        <v>5</v>
      </c>
      <c r="E253" s="124" t="s">
        <v>395</v>
      </c>
      <c r="F253" s="124">
        <v>1</v>
      </c>
      <c r="G253" s="124">
        <v>1</v>
      </c>
      <c r="H253" s="92"/>
    </row>
    <row r="254" spans="1:8" s="91" customFormat="1" ht="15" customHeight="1" x14ac:dyDescent="0.25">
      <c r="A254" s="176"/>
      <c r="B254" s="174"/>
      <c r="C254" s="173"/>
      <c r="D254" s="124">
        <f t="shared" si="23"/>
        <v>6</v>
      </c>
      <c r="E254" s="124" t="s">
        <v>396</v>
      </c>
      <c r="F254" s="124">
        <v>1</v>
      </c>
      <c r="G254" s="124">
        <v>1</v>
      </c>
      <c r="H254" s="92"/>
    </row>
    <row r="255" spans="1:8" s="91" customFormat="1" ht="15" customHeight="1" x14ac:dyDescent="0.25">
      <c r="A255" s="176"/>
      <c r="B255" s="174">
        <v>2</v>
      </c>
      <c r="C255" s="173" t="s">
        <v>237</v>
      </c>
      <c r="D255" s="124">
        <f t="shared" si="23"/>
        <v>7</v>
      </c>
      <c r="E255" s="124" t="s">
        <v>397</v>
      </c>
      <c r="F255" s="124">
        <v>1</v>
      </c>
      <c r="G255" s="124">
        <v>1</v>
      </c>
      <c r="H255" s="92"/>
    </row>
    <row r="256" spans="1:8" s="91" customFormat="1" ht="15" customHeight="1" x14ac:dyDescent="0.25">
      <c r="A256" s="176"/>
      <c r="B256" s="174"/>
      <c r="C256" s="173"/>
      <c r="D256" s="124">
        <f t="shared" si="23"/>
        <v>8</v>
      </c>
      <c r="E256" s="124" t="s">
        <v>496</v>
      </c>
      <c r="F256" s="124">
        <v>1</v>
      </c>
      <c r="G256" s="124">
        <v>1</v>
      </c>
      <c r="H256" s="92"/>
    </row>
    <row r="257" spans="1:8" s="91" customFormat="1" ht="15" customHeight="1" x14ac:dyDescent="0.25">
      <c r="A257" s="176"/>
      <c r="B257" s="174"/>
      <c r="C257" s="173"/>
      <c r="D257" s="124">
        <f t="shared" si="23"/>
        <v>9</v>
      </c>
      <c r="E257" s="124" t="s">
        <v>497</v>
      </c>
      <c r="F257" s="124">
        <v>1</v>
      </c>
      <c r="G257" s="124">
        <v>1</v>
      </c>
      <c r="H257" s="92"/>
    </row>
    <row r="258" spans="1:8" s="91" customFormat="1" ht="15" customHeight="1" x14ac:dyDescent="0.25">
      <c r="A258" s="176"/>
      <c r="B258" s="174"/>
      <c r="C258" s="173"/>
      <c r="D258" s="124">
        <f t="shared" si="23"/>
        <v>10</v>
      </c>
      <c r="E258" s="124" t="s">
        <v>498</v>
      </c>
      <c r="F258" s="124">
        <v>1</v>
      </c>
      <c r="G258" s="124">
        <v>1</v>
      </c>
      <c r="H258" s="92"/>
    </row>
    <row r="259" spans="1:8" s="91" customFormat="1" ht="15" customHeight="1" x14ac:dyDescent="0.25">
      <c r="A259" s="176"/>
      <c r="B259" s="174"/>
      <c r="C259" s="173"/>
      <c r="D259" s="124">
        <f t="shared" si="23"/>
        <v>11</v>
      </c>
      <c r="E259" s="124" t="s">
        <v>398</v>
      </c>
      <c r="F259" s="124">
        <v>1</v>
      </c>
      <c r="G259" s="124">
        <v>1</v>
      </c>
      <c r="H259" s="92"/>
    </row>
    <row r="260" spans="1:8" s="91" customFormat="1" ht="15" customHeight="1" x14ac:dyDescent="0.25">
      <c r="A260" s="176"/>
      <c r="B260" s="174"/>
      <c r="C260" s="173"/>
      <c r="D260" s="124">
        <f t="shared" si="23"/>
        <v>12</v>
      </c>
      <c r="E260" s="124" t="s">
        <v>399</v>
      </c>
      <c r="F260" s="124">
        <v>1</v>
      </c>
      <c r="G260" s="124">
        <v>1</v>
      </c>
      <c r="H260" s="92"/>
    </row>
    <row r="261" spans="1:8" s="91" customFormat="1" ht="15" customHeight="1" x14ac:dyDescent="0.25">
      <c r="A261" s="176"/>
      <c r="B261" s="174"/>
      <c r="C261" s="173"/>
      <c r="D261" s="124">
        <f t="shared" si="23"/>
        <v>13</v>
      </c>
      <c r="E261" s="124" t="s">
        <v>499</v>
      </c>
      <c r="F261" s="124">
        <v>1</v>
      </c>
      <c r="G261" s="124">
        <v>1</v>
      </c>
      <c r="H261" s="92"/>
    </row>
    <row r="262" spans="1:8" s="91" customFormat="1" ht="15" customHeight="1" x14ac:dyDescent="0.25">
      <c r="A262" s="176"/>
      <c r="B262" s="174"/>
      <c r="C262" s="173"/>
      <c r="D262" s="124">
        <f t="shared" si="23"/>
        <v>14</v>
      </c>
      <c r="E262" s="124" t="s">
        <v>400</v>
      </c>
      <c r="F262" s="124">
        <v>1</v>
      </c>
      <c r="G262" s="124">
        <v>1</v>
      </c>
      <c r="H262" s="92"/>
    </row>
    <row r="263" spans="1:8" s="91" customFormat="1" ht="15" customHeight="1" x14ac:dyDescent="0.25">
      <c r="A263" s="176"/>
      <c r="B263" s="174">
        <v>3</v>
      </c>
      <c r="C263" s="173" t="s">
        <v>426</v>
      </c>
      <c r="D263" s="124">
        <f t="shared" si="23"/>
        <v>15</v>
      </c>
      <c r="E263" s="124" t="s">
        <v>500</v>
      </c>
      <c r="F263" s="124">
        <v>1</v>
      </c>
      <c r="G263" s="124">
        <v>1</v>
      </c>
      <c r="H263" s="92"/>
    </row>
    <row r="264" spans="1:8" s="91" customFormat="1" ht="15" customHeight="1" x14ac:dyDescent="0.25">
      <c r="A264" s="176"/>
      <c r="B264" s="174"/>
      <c r="C264" s="173"/>
      <c r="D264" s="124">
        <f t="shared" si="23"/>
        <v>16</v>
      </c>
      <c r="E264" s="124" t="s">
        <v>401</v>
      </c>
      <c r="F264" s="124">
        <v>1</v>
      </c>
      <c r="G264" s="124">
        <v>1</v>
      </c>
      <c r="H264" s="92"/>
    </row>
    <row r="265" spans="1:8" s="91" customFormat="1" ht="15" customHeight="1" x14ac:dyDescent="0.25">
      <c r="A265" s="176"/>
      <c r="B265" s="174"/>
      <c r="C265" s="173"/>
      <c r="D265" s="124">
        <f t="shared" si="23"/>
        <v>17</v>
      </c>
      <c r="E265" s="124" t="s">
        <v>501</v>
      </c>
      <c r="F265" s="124">
        <v>1</v>
      </c>
      <c r="G265" s="124">
        <v>1</v>
      </c>
      <c r="H265" s="92"/>
    </row>
    <row r="266" spans="1:8" s="91" customFormat="1" ht="15" customHeight="1" x14ac:dyDescent="0.25">
      <c r="A266" s="176"/>
      <c r="B266" s="174"/>
      <c r="C266" s="173"/>
      <c r="D266" s="124">
        <f t="shared" si="23"/>
        <v>18</v>
      </c>
      <c r="E266" s="124" t="s">
        <v>502</v>
      </c>
      <c r="F266" s="124">
        <v>1</v>
      </c>
      <c r="G266" s="124">
        <v>1</v>
      </c>
      <c r="H266" s="92"/>
    </row>
    <row r="267" spans="1:8" s="91" customFormat="1" ht="15" customHeight="1" x14ac:dyDescent="0.25">
      <c r="A267" s="176"/>
      <c r="B267" s="174"/>
      <c r="C267" s="173"/>
      <c r="D267" s="124">
        <f t="shared" si="23"/>
        <v>19</v>
      </c>
      <c r="E267" s="124" t="s">
        <v>402</v>
      </c>
      <c r="F267" s="124">
        <v>1</v>
      </c>
      <c r="G267" s="124">
        <v>1</v>
      </c>
      <c r="H267" s="92"/>
    </row>
    <row r="268" spans="1:8" s="91" customFormat="1" ht="15" customHeight="1" x14ac:dyDescent="0.25">
      <c r="A268" s="176"/>
      <c r="B268" s="174"/>
      <c r="C268" s="173"/>
      <c r="D268" s="124">
        <f t="shared" si="23"/>
        <v>20</v>
      </c>
      <c r="E268" s="124" t="s">
        <v>403</v>
      </c>
      <c r="F268" s="124">
        <v>1</v>
      </c>
      <c r="G268" s="124">
        <v>1</v>
      </c>
      <c r="H268" s="92"/>
    </row>
    <row r="269" spans="1:8" s="91" customFormat="1" ht="15" customHeight="1" x14ac:dyDescent="0.25">
      <c r="A269" s="176"/>
      <c r="B269" s="174"/>
      <c r="C269" s="173"/>
      <c r="D269" s="124">
        <f t="shared" si="23"/>
        <v>21</v>
      </c>
      <c r="E269" s="124" t="s">
        <v>404</v>
      </c>
      <c r="F269" s="124">
        <v>1</v>
      </c>
      <c r="G269" s="124">
        <v>1</v>
      </c>
      <c r="H269" s="92"/>
    </row>
    <row r="270" spans="1:8" s="91" customFormat="1" ht="15" customHeight="1" x14ac:dyDescent="0.25">
      <c r="A270" s="176"/>
      <c r="B270" s="174"/>
      <c r="C270" s="173"/>
      <c r="D270" s="124">
        <f t="shared" si="23"/>
        <v>22</v>
      </c>
      <c r="E270" s="124" t="s">
        <v>405</v>
      </c>
      <c r="F270" s="124">
        <v>1</v>
      </c>
      <c r="G270" s="124">
        <v>1</v>
      </c>
      <c r="H270" s="92"/>
    </row>
    <row r="271" spans="1:8" s="91" customFormat="1" ht="15" customHeight="1" x14ac:dyDescent="0.25">
      <c r="A271" s="176"/>
      <c r="B271" s="174"/>
      <c r="C271" s="173"/>
      <c r="D271" s="124">
        <f t="shared" si="23"/>
        <v>23</v>
      </c>
      <c r="E271" s="124" t="s">
        <v>406</v>
      </c>
      <c r="F271" s="124">
        <v>1</v>
      </c>
      <c r="G271" s="124">
        <v>1</v>
      </c>
      <c r="H271" s="92"/>
    </row>
    <row r="272" spans="1:8" s="91" customFormat="1" ht="15" customHeight="1" x14ac:dyDescent="0.25">
      <c r="A272" s="176"/>
      <c r="B272" s="174"/>
      <c r="C272" s="173"/>
      <c r="D272" s="124">
        <f t="shared" si="23"/>
        <v>24</v>
      </c>
      <c r="E272" s="124" t="s">
        <v>503</v>
      </c>
      <c r="F272" s="124">
        <v>1</v>
      </c>
      <c r="G272" s="124">
        <v>1</v>
      </c>
      <c r="H272" s="92"/>
    </row>
    <row r="273" spans="1:8" s="91" customFormat="1" ht="15" customHeight="1" x14ac:dyDescent="0.25">
      <c r="A273" s="176"/>
      <c r="B273" s="174"/>
      <c r="C273" s="173"/>
      <c r="D273" s="124">
        <f t="shared" si="23"/>
        <v>25</v>
      </c>
      <c r="E273" s="124" t="s">
        <v>407</v>
      </c>
      <c r="F273" s="124">
        <v>1</v>
      </c>
      <c r="G273" s="124">
        <v>1</v>
      </c>
      <c r="H273" s="92"/>
    </row>
    <row r="274" spans="1:8" s="91" customFormat="1" ht="15" customHeight="1" x14ac:dyDescent="0.25">
      <c r="A274" s="176"/>
      <c r="B274" s="174"/>
      <c r="C274" s="173"/>
      <c r="D274" s="124">
        <f t="shared" si="23"/>
        <v>26</v>
      </c>
      <c r="E274" s="128" t="s">
        <v>408</v>
      </c>
      <c r="F274" s="124">
        <v>1</v>
      </c>
      <c r="G274" s="124">
        <v>1</v>
      </c>
      <c r="H274" s="92"/>
    </row>
    <row r="275" spans="1:8" s="91" customFormat="1" ht="15" customHeight="1" x14ac:dyDescent="0.25">
      <c r="A275" s="176"/>
      <c r="B275" s="174">
        <v>4</v>
      </c>
      <c r="C275" s="185" t="s">
        <v>427</v>
      </c>
      <c r="D275" s="124">
        <f t="shared" si="23"/>
        <v>27</v>
      </c>
      <c r="E275" s="128" t="s">
        <v>409</v>
      </c>
      <c r="F275" s="124">
        <v>1</v>
      </c>
      <c r="G275" s="124">
        <v>1</v>
      </c>
      <c r="H275" s="92"/>
    </row>
    <row r="276" spans="1:8" s="91" customFormat="1" ht="15" customHeight="1" x14ac:dyDescent="0.25">
      <c r="A276" s="176"/>
      <c r="B276" s="174"/>
      <c r="C276" s="185"/>
      <c r="D276" s="124">
        <f t="shared" si="23"/>
        <v>28</v>
      </c>
      <c r="E276" s="128" t="s">
        <v>410</v>
      </c>
      <c r="F276" s="124">
        <v>1</v>
      </c>
      <c r="G276" s="124">
        <v>1</v>
      </c>
      <c r="H276" s="92"/>
    </row>
    <row r="277" spans="1:8" s="91" customFormat="1" ht="15" customHeight="1" x14ac:dyDescent="0.25">
      <c r="A277" s="176"/>
      <c r="B277" s="174"/>
      <c r="C277" s="185"/>
      <c r="D277" s="124">
        <f t="shared" si="23"/>
        <v>29</v>
      </c>
      <c r="E277" s="128" t="s">
        <v>411</v>
      </c>
      <c r="F277" s="124">
        <v>1</v>
      </c>
      <c r="G277" s="124">
        <v>1</v>
      </c>
      <c r="H277" s="92"/>
    </row>
    <row r="278" spans="1:8" s="91" customFormat="1" ht="15" customHeight="1" x14ac:dyDescent="0.25">
      <c r="A278" s="176"/>
      <c r="B278" s="174"/>
      <c r="C278" s="185"/>
      <c r="D278" s="124">
        <f t="shared" si="23"/>
        <v>30</v>
      </c>
      <c r="E278" s="128" t="s">
        <v>412</v>
      </c>
      <c r="F278" s="124">
        <v>1</v>
      </c>
      <c r="G278" s="124">
        <v>1</v>
      </c>
      <c r="H278" s="92"/>
    </row>
    <row r="279" spans="1:8" s="91" customFormat="1" ht="15" customHeight="1" x14ac:dyDescent="0.25">
      <c r="A279" s="176"/>
      <c r="B279" s="174"/>
      <c r="C279" s="185"/>
      <c r="D279" s="124">
        <f t="shared" si="23"/>
        <v>31</v>
      </c>
      <c r="E279" s="128" t="s">
        <v>413</v>
      </c>
      <c r="F279" s="124">
        <v>1</v>
      </c>
      <c r="G279" s="124">
        <v>1</v>
      </c>
      <c r="H279" s="92"/>
    </row>
    <row r="280" spans="1:8" s="91" customFormat="1" ht="15" customHeight="1" x14ac:dyDescent="0.25">
      <c r="A280" s="176"/>
      <c r="B280" s="174"/>
      <c r="C280" s="185"/>
      <c r="D280" s="124">
        <f t="shared" si="23"/>
        <v>32</v>
      </c>
      <c r="E280" s="128" t="s">
        <v>504</v>
      </c>
      <c r="F280" s="124">
        <v>1</v>
      </c>
      <c r="G280" s="124">
        <v>1</v>
      </c>
      <c r="H280" s="92"/>
    </row>
    <row r="281" spans="1:8" s="91" customFormat="1" ht="15" customHeight="1" x14ac:dyDescent="0.25">
      <c r="A281" s="176"/>
      <c r="B281" s="174"/>
      <c r="C281" s="185"/>
      <c r="D281" s="124">
        <f t="shared" si="23"/>
        <v>33</v>
      </c>
      <c r="E281" s="128" t="s">
        <v>505</v>
      </c>
      <c r="F281" s="124">
        <v>1</v>
      </c>
      <c r="G281" s="124">
        <v>1</v>
      </c>
      <c r="H281" s="92"/>
    </row>
    <row r="282" spans="1:8" s="91" customFormat="1" ht="15" customHeight="1" x14ac:dyDescent="0.25">
      <c r="A282" s="176"/>
      <c r="B282" s="174"/>
      <c r="C282" s="185"/>
      <c r="D282" s="124">
        <f t="shared" si="23"/>
        <v>34</v>
      </c>
      <c r="E282" s="128" t="s">
        <v>506</v>
      </c>
      <c r="F282" s="124">
        <v>1</v>
      </c>
      <c r="G282" s="124">
        <v>1</v>
      </c>
      <c r="H282" s="92"/>
    </row>
    <row r="283" spans="1:8" s="91" customFormat="1" ht="15" customHeight="1" x14ac:dyDescent="0.25">
      <c r="A283" s="176"/>
      <c r="B283" s="174"/>
      <c r="C283" s="185"/>
      <c r="D283" s="124">
        <f t="shared" si="23"/>
        <v>35</v>
      </c>
      <c r="E283" s="128" t="s">
        <v>507</v>
      </c>
      <c r="F283" s="124">
        <v>1</v>
      </c>
      <c r="G283" s="124">
        <v>1</v>
      </c>
      <c r="H283" s="92"/>
    </row>
    <row r="284" spans="1:8" s="91" customFormat="1" ht="15" customHeight="1" x14ac:dyDescent="0.25">
      <c r="A284" s="96" t="s">
        <v>123</v>
      </c>
      <c r="B284" s="106">
        <v>4</v>
      </c>
      <c r="C284" s="106" t="s">
        <v>124</v>
      </c>
      <c r="D284" s="126">
        <v>35</v>
      </c>
      <c r="E284" s="106"/>
      <c r="F284" s="107">
        <f>SUM(F249:F283)</f>
        <v>35</v>
      </c>
      <c r="G284" s="107">
        <f>SUM(G249:G283)</f>
        <v>35</v>
      </c>
      <c r="H284" s="92"/>
    </row>
    <row r="285" spans="1:8" s="91" customFormat="1" ht="15" customHeight="1" x14ac:dyDescent="0.25">
      <c r="A285" s="176" t="s">
        <v>62</v>
      </c>
      <c r="B285" s="177">
        <v>1</v>
      </c>
      <c r="C285" s="186" t="s">
        <v>428</v>
      </c>
      <c r="D285" s="92">
        <v>1</v>
      </c>
      <c r="E285" s="112" t="s">
        <v>292</v>
      </c>
      <c r="F285" s="113">
        <v>1</v>
      </c>
      <c r="G285" s="113">
        <v>1</v>
      </c>
      <c r="H285" s="92"/>
    </row>
    <row r="286" spans="1:8" s="91" customFormat="1" ht="15" customHeight="1" x14ac:dyDescent="0.25">
      <c r="A286" s="176"/>
      <c r="B286" s="177"/>
      <c r="C286" s="186"/>
      <c r="D286" s="92">
        <f>D285+1</f>
        <v>2</v>
      </c>
      <c r="E286" s="112" t="s">
        <v>293</v>
      </c>
      <c r="F286" s="113">
        <v>1</v>
      </c>
      <c r="G286" s="113">
        <v>1</v>
      </c>
      <c r="H286" s="92"/>
    </row>
    <row r="287" spans="1:8" s="91" customFormat="1" ht="15" customHeight="1" x14ac:dyDescent="0.25">
      <c r="A287" s="176"/>
      <c r="B287" s="177"/>
      <c r="C287" s="186"/>
      <c r="D287" s="92">
        <f t="shared" ref="D287:D318" si="24">D286+1</f>
        <v>3</v>
      </c>
      <c r="E287" s="112" t="s">
        <v>508</v>
      </c>
      <c r="F287" s="113">
        <v>1</v>
      </c>
      <c r="G287" s="113">
        <v>1</v>
      </c>
      <c r="H287" s="92"/>
    </row>
    <row r="288" spans="1:8" s="91" customFormat="1" ht="15" customHeight="1" x14ac:dyDescent="0.25">
      <c r="A288" s="176"/>
      <c r="B288" s="177"/>
      <c r="C288" s="186"/>
      <c r="D288" s="92">
        <f t="shared" si="24"/>
        <v>4</v>
      </c>
      <c r="E288" s="112" t="s">
        <v>294</v>
      </c>
      <c r="F288" s="113">
        <v>1</v>
      </c>
      <c r="G288" s="113">
        <v>1</v>
      </c>
      <c r="H288" s="92"/>
    </row>
    <row r="289" spans="1:8" s="91" customFormat="1" ht="15" customHeight="1" x14ac:dyDescent="0.25">
      <c r="A289" s="176"/>
      <c r="B289" s="177"/>
      <c r="C289" s="186"/>
      <c r="D289" s="92">
        <f t="shared" si="24"/>
        <v>5</v>
      </c>
      <c r="E289" s="124" t="s">
        <v>295</v>
      </c>
      <c r="F289" s="113">
        <v>1</v>
      </c>
      <c r="G289" s="113">
        <v>1</v>
      </c>
      <c r="H289" s="92"/>
    </row>
    <row r="290" spans="1:8" s="91" customFormat="1" ht="15" customHeight="1" x14ac:dyDescent="0.25">
      <c r="A290" s="176"/>
      <c r="B290" s="177">
        <v>2</v>
      </c>
      <c r="C290" s="186" t="s">
        <v>429</v>
      </c>
      <c r="D290" s="92">
        <f t="shared" si="24"/>
        <v>6</v>
      </c>
      <c r="E290" s="112" t="s">
        <v>296</v>
      </c>
      <c r="F290" s="92">
        <v>1</v>
      </c>
      <c r="G290" s="92">
        <v>1</v>
      </c>
      <c r="H290" s="92"/>
    </row>
    <row r="291" spans="1:8" s="91" customFormat="1" ht="15" customHeight="1" x14ac:dyDescent="0.25">
      <c r="A291" s="176"/>
      <c r="B291" s="177"/>
      <c r="C291" s="186"/>
      <c r="D291" s="92">
        <f t="shared" si="24"/>
        <v>7</v>
      </c>
      <c r="E291" s="112" t="s">
        <v>297</v>
      </c>
      <c r="F291" s="92">
        <v>1</v>
      </c>
      <c r="G291" s="92">
        <v>1</v>
      </c>
      <c r="H291" s="92"/>
    </row>
    <row r="292" spans="1:8" s="91" customFormat="1" ht="15" customHeight="1" x14ac:dyDescent="0.25">
      <c r="A292" s="176"/>
      <c r="B292" s="177"/>
      <c r="C292" s="186"/>
      <c r="D292" s="92">
        <f t="shared" si="24"/>
        <v>8</v>
      </c>
      <c r="E292" s="112" t="s">
        <v>298</v>
      </c>
      <c r="F292" s="92">
        <v>1</v>
      </c>
      <c r="G292" s="92">
        <v>1</v>
      </c>
      <c r="H292" s="92"/>
    </row>
    <row r="293" spans="1:8" s="91" customFormat="1" ht="15" customHeight="1" x14ac:dyDescent="0.25">
      <c r="A293" s="176"/>
      <c r="B293" s="177"/>
      <c r="C293" s="186"/>
      <c r="D293" s="92">
        <f t="shared" si="24"/>
        <v>9</v>
      </c>
      <c r="E293" s="112" t="s">
        <v>509</v>
      </c>
      <c r="F293" s="92">
        <v>1</v>
      </c>
      <c r="G293" s="92">
        <v>1</v>
      </c>
      <c r="H293" s="92"/>
    </row>
    <row r="294" spans="1:8" s="91" customFormat="1" ht="15" customHeight="1" x14ac:dyDescent="0.25">
      <c r="A294" s="176"/>
      <c r="B294" s="177"/>
      <c r="C294" s="186"/>
      <c r="D294" s="92">
        <f t="shared" si="24"/>
        <v>10</v>
      </c>
      <c r="E294" s="112" t="s">
        <v>299</v>
      </c>
      <c r="F294" s="92">
        <v>1</v>
      </c>
      <c r="G294" s="92">
        <v>1</v>
      </c>
      <c r="H294" s="92"/>
    </row>
    <row r="295" spans="1:8" s="91" customFormat="1" ht="15" customHeight="1" x14ac:dyDescent="0.25">
      <c r="A295" s="176"/>
      <c r="B295" s="177"/>
      <c r="C295" s="186"/>
      <c r="D295" s="92">
        <f t="shared" si="24"/>
        <v>11</v>
      </c>
      <c r="E295" s="112" t="s">
        <v>300</v>
      </c>
      <c r="F295" s="92">
        <v>1</v>
      </c>
      <c r="G295" s="92">
        <v>1</v>
      </c>
      <c r="H295" s="92"/>
    </row>
    <row r="296" spans="1:8" s="91" customFormat="1" ht="15" customHeight="1" x14ac:dyDescent="0.25">
      <c r="A296" s="176"/>
      <c r="B296" s="177">
        <v>3</v>
      </c>
      <c r="C296" s="186" t="s">
        <v>301</v>
      </c>
      <c r="D296" s="92">
        <f t="shared" si="24"/>
        <v>12</v>
      </c>
      <c r="E296" s="114" t="s">
        <v>510</v>
      </c>
      <c r="F296" s="92">
        <v>1</v>
      </c>
      <c r="G296" s="92">
        <v>1</v>
      </c>
      <c r="H296" s="92"/>
    </row>
    <row r="297" spans="1:8" s="91" customFormat="1" ht="15" customHeight="1" x14ac:dyDescent="0.25">
      <c r="A297" s="176"/>
      <c r="B297" s="177"/>
      <c r="C297" s="186"/>
      <c r="D297" s="92">
        <f t="shared" si="24"/>
        <v>13</v>
      </c>
      <c r="E297" s="112" t="s">
        <v>302</v>
      </c>
      <c r="F297" s="92">
        <v>1</v>
      </c>
      <c r="G297" s="92">
        <v>1</v>
      </c>
      <c r="H297" s="92"/>
    </row>
    <row r="298" spans="1:8" s="91" customFormat="1" ht="15" customHeight="1" x14ac:dyDescent="0.25">
      <c r="A298" s="176"/>
      <c r="B298" s="177"/>
      <c r="C298" s="186"/>
      <c r="D298" s="92">
        <f t="shared" si="24"/>
        <v>14</v>
      </c>
      <c r="E298" s="112" t="s">
        <v>303</v>
      </c>
      <c r="F298" s="92">
        <v>1</v>
      </c>
      <c r="G298" s="92">
        <v>1</v>
      </c>
      <c r="H298" s="92"/>
    </row>
    <row r="299" spans="1:8" s="91" customFormat="1" ht="15" customHeight="1" x14ac:dyDescent="0.25">
      <c r="A299" s="176"/>
      <c r="B299" s="177"/>
      <c r="C299" s="186"/>
      <c r="D299" s="92">
        <f t="shared" si="24"/>
        <v>15</v>
      </c>
      <c r="E299" s="112" t="s">
        <v>304</v>
      </c>
      <c r="F299" s="92">
        <v>1</v>
      </c>
      <c r="G299" s="92">
        <v>1</v>
      </c>
      <c r="H299" s="92"/>
    </row>
    <row r="300" spans="1:8" s="91" customFormat="1" ht="15" customHeight="1" x14ac:dyDescent="0.25">
      <c r="A300" s="176"/>
      <c r="B300" s="177"/>
      <c r="C300" s="186"/>
      <c r="D300" s="92">
        <f t="shared" si="24"/>
        <v>16</v>
      </c>
      <c r="E300" s="112" t="s">
        <v>305</v>
      </c>
      <c r="F300" s="92">
        <v>1</v>
      </c>
      <c r="G300" s="92">
        <v>1</v>
      </c>
      <c r="H300" s="92"/>
    </row>
    <row r="301" spans="1:8" s="91" customFormat="1" ht="15" customHeight="1" x14ac:dyDescent="0.25">
      <c r="A301" s="176"/>
      <c r="B301" s="177">
        <v>4</v>
      </c>
      <c r="C301" s="186" t="s">
        <v>430</v>
      </c>
      <c r="D301" s="92">
        <f t="shared" si="24"/>
        <v>17</v>
      </c>
      <c r="E301" s="114" t="s">
        <v>306</v>
      </c>
      <c r="F301" s="92">
        <v>1</v>
      </c>
      <c r="G301" s="92">
        <v>1</v>
      </c>
      <c r="H301" s="92"/>
    </row>
    <row r="302" spans="1:8" s="91" customFormat="1" ht="15" customHeight="1" x14ac:dyDescent="0.25">
      <c r="A302" s="176"/>
      <c r="B302" s="177"/>
      <c r="C302" s="186"/>
      <c r="D302" s="92">
        <f t="shared" si="24"/>
        <v>18</v>
      </c>
      <c r="E302" s="114" t="s">
        <v>511</v>
      </c>
      <c r="F302" s="92">
        <v>1</v>
      </c>
      <c r="G302" s="92">
        <v>1</v>
      </c>
      <c r="H302" s="92"/>
    </row>
    <row r="303" spans="1:8" s="91" customFormat="1" ht="15" customHeight="1" x14ac:dyDescent="0.25">
      <c r="A303" s="176"/>
      <c r="B303" s="177"/>
      <c r="C303" s="186"/>
      <c r="D303" s="92">
        <f t="shared" si="24"/>
        <v>19</v>
      </c>
      <c r="E303" s="114" t="s">
        <v>307</v>
      </c>
      <c r="F303" s="92">
        <v>1</v>
      </c>
      <c r="G303" s="92">
        <v>1</v>
      </c>
      <c r="H303" s="92"/>
    </row>
    <row r="304" spans="1:8" s="91" customFormat="1" ht="15" customHeight="1" x14ac:dyDescent="0.25">
      <c r="A304" s="176"/>
      <c r="B304" s="177"/>
      <c r="C304" s="186"/>
      <c r="D304" s="92">
        <f t="shared" si="24"/>
        <v>20</v>
      </c>
      <c r="E304" s="114" t="s">
        <v>308</v>
      </c>
      <c r="F304" s="92">
        <v>1</v>
      </c>
      <c r="G304" s="92">
        <v>1</v>
      </c>
      <c r="H304" s="92"/>
    </row>
    <row r="305" spans="1:8" s="91" customFormat="1" ht="15" customHeight="1" x14ac:dyDescent="0.25">
      <c r="A305" s="176"/>
      <c r="B305" s="177"/>
      <c r="C305" s="186"/>
      <c r="D305" s="92">
        <f t="shared" si="24"/>
        <v>21</v>
      </c>
      <c r="E305" s="114" t="s">
        <v>309</v>
      </c>
      <c r="F305" s="92">
        <v>1</v>
      </c>
      <c r="G305" s="92">
        <v>1</v>
      </c>
      <c r="H305" s="92"/>
    </row>
    <row r="306" spans="1:8" s="91" customFormat="1" ht="15" customHeight="1" x14ac:dyDescent="0.25">
      <c r="A306" s="176"/>
      <c r="B306" s="177">
        <v>5</v>
      </c>
      <c r="C306" s="187" t="s">
        <v>431</v>
      </c>
      <c r="D306" s="92">
        <f t="shared" si="24"/>
        <v>22</v>
      </c>
      <c r="E306" s="115" t="s">
        <v>310</v>
      </c>
      <c r="F306" s="92">
        <v>1</v>
      </c>
      <c r="G306" s="92">
        <v>1</v>
      </c>
      <c r="H306" s="92"/>
    </row>
    <row r="307" spans="1:8" s="91" customFormat="1" ht="15" customHeight="1" x14ac:dyDescent="0.25">
      <c r="A307" s="176"/>
      <c r="B307" s="177"/>
      <c r="C307" s="187"/>
      <c r="D307" s="92">
        <f t="shared" si="24"/>
        <v>23</v>
      </c>
      <c r="E307" s="115" t="s">
        <v>311</v>
      </c>
      <c r="F307" s="92">
        <v>1</v>
      </c>
      <c r="G307" s="92">
        <v>1</v>
      </c>
      <c r="H307" s="92"/>
    </row>
    <row r="308" spans="1:8" s="91" customFormat="1" ht="15" customHeight="1" x14ac:dyDescent="0.25">
      <c r="A308" s="176"/>
      <c r="B308" s="177"/>
      <c r="C308" s="187"/>
      <c r="D308" s="92">
        <f t="shared" si="24"/>
        <v>24</v>
      </c>
      <c r="E308" s="115" t="s">
        <v>312</v>
      </c>
      <c r="F308" s="92">
        <v>1</v>
      </c>
      <c r="G308" s="92">
        <v>1</v>
      </c>
      <c r="H308" s="92"/>
    </row>
    <row r="309" spans="1:8" s="91" customFormat="1" ht="15" customHeight="1" x14ac:dyDescent="0.25">
      <c r="A309" s="176"/>
      <c r="B309" s="177"/>
      <c r="C309" s="187"/>
      <c r="D309" s="92">
        <f t="shared" si="24"/>
        <v>25</v>
      </c>
      <c r="E309" s="115" t="s">
        <v>512</v>
      </c>
      <c r="F309" s="92">
        <v>1</v>
      </c>
      <c r="G309" s="92">
        <v>1</v>
      </c>
      <c r="H309" s="92"/>
    </row>
    <row r="310" spans="1:8" s="91" customFormat="1" ht="15" customHeight="1" x14ac:dyDescent="0.25">
      <c r="A310" s="176"/>
      <c r="B310" s="177"/>
      <c r="C310" s="187"/>
      <c r="D310" s="92">
        <f t="shared" si="24"/>
        <v>26</v>
      </c>
      <c r="E310" s="115" t="s">
        <v>313</v>
      </c>
      <c r="F310" s="92">
        <v>1</v>
      </c>
      <c r="G310" s="92">
        <v>1</v>
      </c>
      <c r="H310" s="92"/>
    </row>
    <row r="311" spans="1:8" s="91" customFormat="1" ht="15" customHeight="1" x14ac:dyDescent="0.25">
      <c r="A311" s="176"/>
      <c r="B311" s="177"/>
      <c r="C311" s="187"/>
      <c r="D311" s="92">
        <f t="shared" si="24"/>
        <v>27</v>
      </c>
      <c r="E311" s="115" t="s">
        <v>513</v>
      </c>
      <c r="F311" s="92">
        <v>1</v>
      </c>
      <c r="G311" s="92">
        <v>1</v>
      </c>
      <c r="H311" s="92"/>
    </row>
    <row r="312" spans="1:8" s="91" customFormat="1" ht="15" customHeight="1" x14ac:dyDescent="0.25">
      <c r="A312" s="176"/>
      <c r="B312" s="177"/>
      <c r="C312" s="187"/>
      <c r="D312" s="92">
        <f t="shared" si="24"/>
        <v>28</v>
      </c>
      <c r="E312" s="115" t="s">
        <v>514</v>
      </c>
      <c r="F312" s="92">
        <v>1</v>
      </c>
      <c r="G312" s="92">
        <v>1</v>
      </c>
      <c r="H312" s="92"/>
    </row>
    <row r="313" spans="1:8" s="91" customFormat="1" ht="15" customHeight="1" x14ac:dyDescent="0.25">
      <c r="A313" s="176"/>
      <c r="B313" s="177">
        <v>6</v>
      </c>
      <c r="C313" s="187" t="s">
        <v>314</v>
      </c>
      <c r="D313" s="92">
        <f t="shared" si="24"/>
        <v>29</v>
      </c>
      <c r="E313" s="115" t="s">
        <v>315</v>
      </c>
      <c r="F313" s="92">
        <v>1</v>
      </c>
      <c r="G313" s="92">
        <v>1</v>
      </c>
      <c r="H313" s="92"/>
    </row>
    <row r="314" spans="1:8" s="91" customFormat="1" ht="15" customHeight="1" x14ac:dyDescent="0.25">
      <c r="A314" s="176"/>
      <c r="B314" s="177"/>
      <c r="C314" s="187"/>
      <c r="D314" s="92">
        <f t="shared" si="24"/>
        <v>30</v>
      </c>
      <c r="E314" s="115" t="s">
        <v>316</v>
      </c>
      <c r="F314" s="92">
        <v>1</v>
      </c>
      <c r="G314" s="92">
        <v>1</v>
      </c>
      <c r="H314" s="92"/>
    </row>
    <row r="315" spans="1:8" s="91" customFormat="1" ht="15" customHeight="1" x14ac:dyDescent="0.25">
      <c r="A315" s="176"/>
      <c r="B315" s="177"/>
      <c r="C315" s="187"/>
      <c r="D315" s="92">
        <f t="shared" si="24"/>
        <v>31</v>
      </c>
      <c r="E315" s="115" t="s">
        <v>317</v>
      </c>
      <c r="F315" s="92">
        <v>1</v>
      </c>
      <c r="G315" s="92">
        <v>1</v>
      </c>
      <c r="H315" s="92"/>
    </row>
    <row r="316" spans="1:8" s="91" customFormat="1" ht="15" customHeight="1" x14ac:dyDescent="0.25">
      <c r="A316" s="176"/>
      <c r="B316" s="177"/>
      <c r="C316" s="187"/>
      <c r="D316" s="92">
        <f t="shared" si="24"/>
        <v>32</v>
      </c>
      <c r="E316" s="115" t="s">
        <v>318</v>
      </c>
      <c r="F316" s="92">
        <v>1</v>
      </c>
      <c r="G316" s="92">
        <v>1</v>
      </c>
      <c r="H316" s="92"/>
    </row>
    <row r="317" spans="1:8" s="91" customFormat="1" ht="15" customHeight="1" x14ac:dyDescent="0.25">
      <c r="A317" s="176"/>
      <c r="B317" s="177"/>
      <c r="C317" s="187"/>
      <c r="D317" s="92">
        <f t="shared" si="24"/>
        <v>33</v>
      </c>
      <c r="E317" s="115" t="s">
        <v>319</v>
      </c>
      <c r="F317" s="92">
        <v>1</v>
      </c>
      <c r="G317" s="92">
        <v>1</v>
      </c>
      <c r="H317" s="92"/>
    </row>
    <row r="318" spans="1:8" s="91" customFormat="1" ht="15" customHeight="1" x14ac:dyDescent="0.25">
      <c r="A318" s="176"/>
      <c r="B318" s="177"/>
      <c r="C318" s="187"/>
      <c r="D318" s="92">
        <f t="shared" si="24"/>
        <v>34</v>
      </c>
      <c r="E318" s="112" t="s">
        <v>320</v>
      </c>
      <c r="F318" s="92">
        <v>1</v>
      </c>
      <c r="G318" s="92">
        <v>1</v>
      </c>
      <c r="H318" s="92"/>
    </row>
    <row r="319" spans="1:8" s="91" customFormat="1" ht="15" customHeight="1" x14ac:dyDescent="0.25">
      <c r="A319" s="96" t="s">
        <v>123</v>
      </c>
      <c r="B319" s="106">
        <v>6</v>
      </c>
      <c r="C319" s="106" t="s">
        <v>277</v>
      </c>
      <c r="D319" s="126">
        <v>34</v>
      </c>
      <c r="E319" s="127"/>
      <c r="F319" s="107">
        <f>SUM(F285:F318)</f>
        <v>34</v>
      </c>
      <c r="G319" s="107">
        <f>SUM(G285:G318)</f>
        <v>34</v>
      </c>
      <c r="H319" s="92"/>
    </row>
    <row r="320" spans="1:8" s="91" customFormat="1" ht="15" customHeight="1" x14ac:dyDescent="0.25">
      <c r="A320" s="176" t="s">
        <v>278</v>
      </c>
      <c r="B320" s="177">
        <v>1</v>
      </c>
      <c r="C320" s="177" t="s">
        <v>261</v>
      </c>
      <c r="D320" s="92">
        <v>1</v>
      </c>
      <c r="E320" s="124" t="s">
        <v>515</v>
      </c>
      <c r="F320" s="124">
        <v>1</v>
      </c>
      <c r="G320" s="92">
        <v>1</v>
      </c>
      <c r="H320" s="92"/>
    </row>
    <row r="321" spans="1:8" s="91" customFormat="1" ht="15" customHeight="1" x14ac:dyDescent="0.25">
      <c r="A321" s="176"/>
      <c r="B321" s="177"/>
      <c r="C321" s="177"/>
      <c r="D321" s="92">
        <f>+D320+1</f>
        <v>2</v>
      </c>
      <c r="E321" s="124" t="s">
        <v>516</v>
      </c>
      <c r="F321" s="124">
        <v>1</v>
      </c>
      <c r="G321" s="92">
        <v>1</v>
      </c>
      <c r="H321" s="92"/>
    </row>
    <row r="322" spans="1:8" s="91" customFormat="1" ht="15" customHeight="1" x14ac:dyDescent="0.25">
      <c r="A322" s="176"/>
      <c r="B322" s="177"/>
      <c r="C322" s="177"/>
      <c r="D322" s="92">
        <f t="shared" ref="D322:D340" si="25">+D321+1</f>
        <v>3</v>
      </c>
      <c r="E322" s="124" t="s">
        <v>262</v>
      </c>
      <c r="F322" s="124">
        <v>1</v>
      </c>
      <c r="G322" s="92">
        <v>1</v>
      </c>
      <c r="H322" s="92"/>
    </row>
    <row r="323" spans="1:8" s="91" customFormat="1" ht="15" customHeight="1" x14ac:dyDescent="0.25">
      <c r="A323" s="176"/>
      <c r="B323" s="177"/>
      <c r="C323" s="177"/>
      <c r="D323" s="92">
        <f t="shared" si="25"/>
        <v>4</v>
      </c>
      <c r="E323" s="124" t="s">
        <v>517</v>
      </c>
      <c r="F323" s="124">
        <v>1</v>
      </c>
      <c r="G323" s="92">
        <v>1</v>
      </c>
      <c r="H323" s="92"/>
    </row>
    <row r="324" spans="1:8" s="91" customFormat="1" ht="15" customHeight="1" x14ac:dyDescent="0.25">
      <c r="A324" s="176"/>
      <c r="B324" s="177"/>
      <c r="C324" s="177"/>
      <c r="D324" s="92">
        <f t="shared" si="25"/>
        <v>5</v>
      </c>
      <c r="E324" s="124" t="s">
        <v>263</v>
      </c>
      <c r="F324" s="124">
        <v>1</v>
      </c>
      <c r="G324" s="92">
        <v>1</v>
      </c>
      <c r="H324" s="92"/>
    </row>
    <row r="325" spans="1:8" s="91" customFormat="1" ht="15" customHeight="1" x14ac:dyDescent="0.25">
      <c r="A325" s="176"/>
      <c r="B325" s="177"/>
      <c r="C325" s="177"/>
      <c r="D325" s="92">
        <f t="shared" si="25"/>
        <v>6</v>
      </c>
      <c r="E325" s="124" t="s">
        <v>264</v>
      </c>
      <c r="F325" s="124">
        <v>1</v>
      </c>
      <c r="G325" s="124">
        <v>1</v>
      </c>
      <c r="H325" s="92"/>
    </row>
    <row r="326" spans="1:8" s="91" customFormat="1" ht="15" customHeight="1" x14ac:dyDescent="0.25">
      <c r="A326" s="176"/>
      <c r="B326" s="177"/>
      <c r="C326" s="177"/>
      <c r="D326" s="92">
        <f t="shared" si="25"/>
        <v>7</v>
      </c>
      <c r="E326" s="124" t="s">
        <v>265</v>
      </c>
      <c r="F326" s="124">
        <v>1</v>
      </c>
      <c r="G326" s="124">
        <v>1</v>
      </c>
      <c r="H326" s="92"/>
    </row>
    <row r="327" spans="1:8" s="91" customFormat="1" ht="15" customHeight="1" x14ac:dyDescent="0.25">
      <c r="A327" s="176"/>
      <c r="B327" s="177"/>
      <c r="C327" s="177"/>
      <c r="D327" s="92">
        <f t="shared" si="25"/>
        <v>8</v>
      </c>
      <c r="E327" s="124" t="s">
        <v>266</v>
      </c>
      <c r="F327" s="124">
        <v>1</v>
      </c>
      <c r="G327" s="124">
        <v>1</v>
      </c>
      <c r="H327" s="92"/>
    </row>
    <row r="328" spans="1:8" s="91" customFormat="1" ht="15" customHeight="1" x14ac:dyDescent="0.25">
      <c r="A328" s="176"/>
      <c r="B328" s="177"/>
      <c r="C328" s="177"/>
      <c r="D328" s="92">
        <f t="shared" si="25"/>
        <v>9</v>
      </c>
      <c r="E328" s="124" t="s">
        <v>518</v>
      </c>
      <c r="F328" s="124">
        <v>1</v>
      </c>
      <c r="G328" s="124">
        <v>1</v>
      </c>
      <c r="H328" s="92"/>
    </row>
    <row r="329" spans="1:8" s="91" customFormat="1" ht="15" customHeight="1" x14ac:dyDescent="0.25">
      <c r="A329" s="176"/>
      <c r="B329" s="177"/>
      <c r="C329" s="177"/>
      <c r="D329" s="92">
        <f t="shared" si="25"/>
        <v>10</v>
      </c>
      <c r="E329" s="124" t="s">
        <v>519</v>
      </c>
      <c r="F329" s="124">
        <v>1</v>
      </c>
      <c r="G329" s="124">
        <v>1</v>
      </c>
      <c r="H329" s="92"/>
    </row>
    <row r="330" spans="1:8" s="91" customFormat="1" ht="15" customHeight="1" x14ac:dyDescent="0.25">
      <c r="A330" s="176"/>
      <c r="B330" s="177">
        <v>2</v>
      </c>
      <c r="C330" s="177" t="s">
        <v>267</v>
      </c>
      <c r="D330" s="92">
        <f t="shared" si="25"/>
        <v>11</v>
      </c>
      <c r="E330" s="124" t="s">
        <v>520</v>
      </c>
      <c r="F330" s="124">
        <v>1</v>
      </c>
      <c r="G330" s="124">
        <v>1</v>
      </c>
      <c r="H330" s="92"/>
    </row>
    <row r="331" spans="1:8" s="91" customFormat="1" ht="15" customHeight="1" x14ac:dyDescent="0.25">
      <c r="A331" s="176"/>
      <c r="B331" s="177"/>
      <c r="C331" s="177"/>
      <c r="D331" s="92">
        <f t="shared" si="25"/>
        <v>12</v>
      </c>
      <c r="E331" s="124" t="s">
        <v>521</v>
      </c>
      <c r="F331" s="124">
        <v>1</v>
      </c>
      <c r="G331" s="124">
        <v>1</v>
      </c>
      <c r="H331" s="92"/>
    </row>
    <row r="332" spans="1:8" s="91" customFormat="1" ht="15" customHeight="1" x14ac:dyDescent="0.25">
      <c r="A332" s="176"/>
      <c r="B332" s="177"/>
      <c r="C332" s="177"/>
      <c r="D332" s="92">
        <f t="shared" si="25"/>
        <v>13</v>
      </c>
      <c r="E332" s="124" t="s">
        <v>268</v>
      </c>
      <c r="F332" s="124">
        <v>1</v>
      </c>
      <c r="G332" s="124">
        <v>1</v>
      </c>
      <c r="H332" s="92"/>
    </row>
    <row r="333" spans="1:8" s="91" customFormat="1" ht="15" customHeight="1" x14ac:dyDescent="0.25">
      <c r="A333" s="176"/>
      <c r="B333" s="177"/>
      <c r="C333" s="177"/>
      <c r="D333" s="92">
        <f t="shared" si="25"/>
        <v>14</v>
      </c>
      <c r="E333" s="124" t="s">
        <v>269</v>
      </c>
      <c r="F333" s="124">
        <v>1</v>
      </c>
      <c r="G333" s="124">
        <v>1</v>
      </c>
      <c r="H333" s="92"/>
    </row>
    <row r="334" spans="1:8" s="91" customFormat="1" ht="15" customHeight="1" x14ac:dyDescent="0.25">
      <c r="A334" s="176"/>
      <c r="B334" s="177"/>
      <c r="C334" s="177"/>
      <c r="D334" s="92">
        <f t="shared" si="25"/>
        <v>15</v>
      </c>
      <c r="E334" s="124" t="s">
        <v>270</v>
      </c>
      <c r="F334" s="124">
        <v>1</v>
      </c>
      <c r="G334" s="124">
        <v>1</v>
      </c>
      <c r="H334" s="92"/>
    </row>
    <row r="335" spans="1:8" s="91" customFormat="1" ht="15" customHeight="1" x14ac:dyDescent="0.25">
      <c r="A335" s="176"/>
      <c r="B335" s="177"/>
      <c r="C335" s="177"/>
      <c r="D335" s="92">
        <f t="shared" si="25"/>
        <v>16</v>
      </c>
      <c r="E335" s="124" t="s">
        <v>271</v>
      </c>
      <c r="F335" s="124">
        <v>1</v>
      </c>
      <c r="G335" s="124">
        <v>1</v>
      </c>
      <c r="H335" s="92"/>
    </row>
    <row r="336" spans="1:8" s="91" customFormat="1" ht="15" customHeight="1" x14ac:dyDescent="0.25">
      <c r="A336" s="176"/>
      <c r="B336" s="177"/>
      <c r="C336" s="177"/>
      <c r="D336" s="92">
        <f t="shared" si="25"/>
        <v>17</v>
      </c>
      <c r="E336" s="124" t="s">
        <v>272</v>
      </c>
      <c r="F336" s="124">
        <v>1</v>
      </c>
      <c r="G336" s="124">
        <v>1</v>
      </c>
      <c r="H336" s="92"/>
    </row>
    <row r="337" spans="1:8" s="91" customFormat="1" ht="15" customHeight="1" x14ac:dyDescent="0.25">
      <c r="A337" s="176"/>
      <c r="B337" s="177">
        <v>3</v>
      </c>
      <c r="C337" s="177" t="s">
        <v>432</v>
      </c>
      <c r="D337" s="92">
        <f t="shared" si="25"/>
        <v>18</v>
      </c>
      <c r="E337" s="124" t="s">
        <v>273</v>
      </c>
      <c r="F337" s="124">
        <v>1</v>
      </c>
      <c r="G337" s="124">
        <v>1</v>
      </c>
      <c r="H337" s="92"/>
    </row>
    <row r="338" spans="1:8" s="91" customFormat="1" ht="15" customHeight="1" x14ac:dyDescent="0.25">
      <c r="A338" s="176"/>
      <c r="B338" s="177"/>
      <c r="C338" s="177"/>
      <c r="D338" s="92">
        <f t="shared" si="25"/>
        <v>19</v>
      </c>
      <c r="E338" s="124" t="s">
        <v>274</v>
      </c>
      <c r="F338" s="124">
        <v>1</v>
      </c>
      <c r="G338" s="124">
        <v>1</v>
      </c>
      <c r="H338" s="92"/>
    </row>
    <row r="339" spans="1:8" s="91" customFormat="1" ht="15" customHeight="1" x14ac:dyDescent="0.25">
      <c r="A339" s="176"/>
      <c r="B339" s="177"/>
      <c r="C339" s="177"/>
      <c r="D339" s="92">
        <f t="shared" si="25"/>
        <v>20</v>
      </c>
      <c r="E339" s="124" t="s">
        <v>275</v>
      </c>
      <c r="F339" s="124">
        <v>1</v>
      </c>
      <c r="G339" s="124">
        <v>1</v>
      </c>
      <c r="H339" s="92"/>
    </row>
    <row r="340" spans="1:8" s="91" customFormat="1" ht="15" customHeight="1" x14ac:dyDescent="0.25">
      <c r="A340" s="176"/>
      <c r="B340" s="177"/>
      <c r="C340" s="177"/>
      <c r="D340" s="92">
        <f t="shared" si="25"/>
        <v>21</v>
      </c>
      <c r="E340" s="124" t="s">
        <v>276</v>
      </c>
      <c r="F340" s="124">
        <v>1</v>
      </c>
      <c r="G340" s="124">
        <v>1</v>
      </c>
      <c r="H340" s="92"/>
    </row>
    <row r="341" spans="1:8" s="94" customFormat="1" ht="15" customHeight="1" x14ac:dyDescent="0.25">
      <c r="A341" s="96" t="s">
        <v>123</v>
      </c>
      <c r="B341" s="106">
        <v>3</v>
      </c>
      <c r="C341" s="106" t="s">
        <v>277</v>
      </c>
      <c r="D341" s="126">
        <v>21</v>
      </c>
      <c r="E341" s="106"/>
      <c r="F341" s="107">
        <f>SUM(F320:F340)</f>
        <v>21</v>
      </c>
      <c r="G341" s="107">
        <f>SUM(G320:G340)</f>
        <v>21</v>
      </c>
      <c r="H341" s="126"/>
    </row>
    <row r="342" spans="1:8" s="91" customFormat="1" ht="15" customHeight="1" x14ac:dyDescent="0.25">
      <c r="A342" s="169" t="s">
        <v>64</v>
      </c>
      <c r="B342" s="177">
        <v>1</v>
      </c>
      <c r="C342" s="177" t="s">
        <v>279</v>
      </c>
      <c r="D342" s="92">
        <v>1</v>
      </c>
      <c r="E342" s="124" t="s">
        <v>280</v>
      </c>
      <c r="F342" s="124">
        <v>1</v>
      </c>
      <c r="G342" s="124">
        <v>1</v>
      </c>
      <c r="H342" s="92"/>
    </row>
    <row r="343" spans="1:8" s="91" customFormat="1" ht="15" customHeight="1" x14ac:dyDescent="0.25">
      <c r="A343" s="169"/>
      <c r="B343" s="177"/>
      <c r="C343" s="177"/>
      <c r="D343" s="92">
        <f>D342+1</f>
        <v>2</v>
      </c>
      <c r="E343" s="124" t="s">
        <v>281</v>
      </c>
      <c r="F343" s="124">
        <v>1</v>
      </c>
      <c r="G343" s="124">
        <v>1</v>
      </c>
      <c r="H343" s="92"/>
    </row>
    <row r="344" spans="1:8" s="91" customFormat="1" ht="15" customHeight="1" x14ac:dyDescent="0.25">
      <c r="A344" s="169"/>
      <c r="B344" s="177"/>
      <c r="C344" s="177"/>
      <c r="D344" s="92">
        <f t="shared" ref="D344:D352" si="26">D343+1</f>
        <v>3</v>
      </c>
      <c r="E344" s="116" t="s">
        <v>282</v>
      </c>
      <c r="F344" s="124">
        <v>1</v>
      </c>
      <c r="G344" s="124">
        <v>1</v>
      </c>
      <c r="H344" s="92"/>
    </row>
    <row r="345" spans="1:8" s="91" customFormat="1" ht="15" customHeight="1" x14ac:dyDescent="0.25">
      <c r="A345" s="169"/>
      <c r="B345" s="177">
        <v>2</v>
      </c>
      <c r="C345" s="174" t="s">
        <v>283</v>
      </c>
      <c r="D345" s="92">
        <f t="shared" si="26"/>
        <v>4</v>
      </c>
      <c r="E345" s="124" t="s">
        <v>284</v>
      </c>
      <c r="F345" s="124">
        <v>1</v>
      </c>
      <c r="G345" s="124">
        <v>1</v>
      </c>
      <c r="H345" s="92"/>
    </row>
    <row r="346" spans="1:8" s="91" customFormat="1" ht="15" customHeight="1" x14ac:dyDescent="0.25">
      <c r="A346" s="169"/>
      <c r="B346" s="177"/>
      <c r="C346" s="174"/>
      <c r="D346" s="92">
        <f t="shared" si="26"/>
        <v>5</v>
      </c>
      <c r="E346" s="124" t="s">
        <v>285</v>
      </c>
      <c r="F346" s="124">
        <v>1</v>
      </c>
      <c r="G346" s="124">
        <v>1</v>
      </c>
      <c r="H346" s="92"/>
    </row>
    <row r="347" spans="1:8" s="91" customFormat="1" ht="21" customHeight="1" x14ac:dyDescent="0.25">
      <c r="A347" s="169"/>
      <c r="B347" s="127">
        <v>3</v>
      </c>
      <c r="C347" s="124" t="s">
        <v>434</v>
      </c>
      <c r="D347" s="92">
        <f t="shared" si="26"/>
        <v>6</v>
      </c>
      <c r="E347" s="124" t="s">
        <v>522</v>
      </c>
      <c r="F347" s="92">
        <v>1</v>
      </c>
      <c r="G347" s="92">
        <v>1</v>
      </c>
      <c r="H347" s="92"/>
    </row>
    <row r="348" spans="1:8" s="91" customFormat="1" ht="15" customHeight="1" x14ac:dyDescent="0.25">
      <c r="A348" s="169"/>
      <c r="B348" s="127">
        <v>4</v>
      </c>
      <c r="C348" s="124" t="s">
        <v>286</v>
      </c>
      <c r="D348" s="92">
        <f t="shared" si="26"/>
        <v>7</v>
      </c>
      <c r="E348" s="124" t="s">
        <v>287</v>
      </c>
      <c r="F348" s="92">
        <v>1</v>
      </c>
      <c r="G348" s="92">
        <v>1</v>
      </c>
      <c r="H348" s="92"/>
    </row>
    <row r="349" spans="1:8" s="91" customFormat="1" ht="15" customHeight="1" x14ac:dyDescent="0.25">
      <c r="A349" s="169"/>
      <c r="B349" s="177">
        <v>5</v>
      </c>
      <c r="C349" s="174" t="s">
        <v>433</v>
      </c>
      <c r="D349" s="92">
        <f t="shared" si="26"/>
        <v>8</v>
      </c>
      <c r="E349" s="124" t="s">
        <v>288</v>
      </c>
      <c r="F349" s="92">
        <v>1</v>
      </c>
      <c r="G349" s="92">
        <v>1</v>
      </c>
      <c r="H349" s="92"/>
    </row>
    <row r="350" spans="1:8" s="91" customFormat="1" ht="15" customHeight="1" x14ac:dyDescent="0.25">
      <c r="A350" s="169"/>
      <c r="B350" s="177"/>
      <c r="C350" s="174"/>
      <c r="D350" s="92">
        <f t="shared" si="26"/>
        <v>9</v>
      </c>
      <c r="E350" s="124" t="s">
        <v>289</v>
      </c>
      <c r="F350" s="92">
        <v>1</v>
      </c>
      <c r="G350" s="92">
        <v>1</v>
      </c>
      <c r="H350" s="92"/>
    </row>
    <row r="351" spans="1:8" s="91" customFormat="1" ht="15" customHeight="1" x14ac:dyDescent="0.25">
      <c r="A351" s="169"/>
      <c r="B351" s="177"/>
      <c r="C351" s="174"/>
      <c r="D351" s="92">
        <f t="shared" si="26"/>
        <v>10</v>
      </c>
      <c r="E351" s="124" t="s">
        <v>290</v>
      </c>
      <c r="F351" s="92">
        <v>1</v>
      </c>
      <c r="G351" s="92">
        <v>1</v>
      </c>
      <c r="H351" s="92"/>
    </row>
    <row r="352" spans="1:8" s="91" customFormat="1" ht="15" customHeight="1" x14ac:dyDescent="0.25">
      <c r="A352" s="169"/>
      <c r="B352" s="177"/>
      <c r="C352" s="174"/>
      <c r="D352" s="92">
        <f t="shared" si="26"/>
        <v>11</v>
      </c>
      <c r="E352" s="124" t="s">
        <v>291</v>
      </c>
      <c r="F352" s="92">
        <v>1</v>
      </c>
      <c r="G352" s="92">
        <v>1</v>
      </c>
      <c r="H352" s="92"/>
    </row>
    <row r="353" spans="1:8" s="94" customFormat="1" ht="15" customHeight="1" x14ac:dyDescent="0.25">
      <c r="A353" s="96" t="s">
        <v>123</v>
      </c>
      <c r="B353" s="106">
        <v>5</v>
      </c>
      <c r="C353" s="106" t="s">
        <v>277</v>
      </c>
      <c r="D353" s="126">
        <v>11</v>
      </c>
      <c r="E353" s="106"/>
      <c r="F353" s="107">
        <f>SUM(F342:F352)</f>
        <v>11</v>
      </c>
      <c r="G353" s="107">
        <f>SUM(G342:G352)</f>
        <v>11</v>
      </c>
      <c r="H353" s="126"/>
    </row>
    <row r="354" spans="1:8" s="119" customFormat="1" ht="16.5" x14ac:dyDescent="0.25">
      <c r="A354" s="117" t="s">
        <v>107</v>
      </c>
      <c r="B354" s="118">
        <f>B319+B353+B341+B284+B248+B219+B206+B181+B136+B126+B90+B66+B48+B22</f>
        <v>78</v>
      </c>
      <c r="C354" s="117" t="s">
        <v>277</v>
      </c>
      <c r="D354" s="118">
        <f>D319+D353+D341+D284+D248+D219+D206+D181+D136+D126+D90+D66+D48+D22</f>
        <v>319</v>
      </c>
      <c r="E354" s="117" t="s">
        <v>94</v>
      </c>
      <c r="F354" s="118">
        <f>F319+F353+F341+F284+F248+F219+F206+F181+F136+F126+F90+F66+F48+F22</f>
        <v>332</v>
      </c>
      <c r="G354" s="118">
        <f>G319+G353+G341+G284+G248+G219+G206+G181+G136+G126+G90+G66+G48+G22</f>
        <v>328</v>
      </c>
      <c r="H354" s="118">
        <v>4</v>
      </c>
    </row>
    <row r="355" spans="1:8" ht="32.25" customHeight="1" x14ac:dyDescent="0.25">
      <c r="A355" s="188"/>
      <c r="B355" s="188"/>
      <c r="C355" s="188"/>
      <c r="D355" s="188"/>
      <c r="E355" s="188"/>
      <c r="F355" s="188"/>
      <c r="G355" s="188"/>
      <c r="H355" s="188"/>
    </row>
  </sheetData>
  <mergeCells count="154">
    <mergeCell ref="A320:A340"/>
    <mergeCell ref="B320:B329"/>
    <mergeCell ref="C320:C329"/>
    <mergeCell ref="B330:B336"/>
    <mergeCell ref="C330:C336"/>
    <mergeCell ref="A355:H355"/>
    <mergeCell ref="B337:B340"/>
    <mergeCell ref="C337:C340"/>
    <mergeCell ref="A342:A352"/>
    <mergeCell ref="B342:B344"/>
    <mergeCell ref="C342:C344"/>
    <mergeCell ref="B345:B346"/>
    <mergeCell ref="C345:C346"/>
    <mergeCell ref="B349:B352"/>
    <mergeCell ref="C349:C352"/>
    <mergeCell ref="A285:A318"/>
    <mergeCell ref="B285:B289"/>
    <mergeCell ref="C285:C289"/>
    <mergeCell ref="B290:B295"/>
    <mergeCell ref="C290:C295"/>
    <mergeCell ref="B296:B300"/>
    <mergeCell ref="C296:C300"/>
    <mergeCell ref="B301:B305"/>
    <mergeCell ref="C301:C305"/>
    <mergeCell ref="B306:B312"/>
    <mergeCell ref="C306:C312"/>
    <mergeCell ref="B313:B318"/>
    <mergeCell ref="C313:C318"/>
    <mergeCell ref="C240:C243"/>
    <mergeCell ref="B244:B247"/>
    <mergeCell ref="C244:C247"/>
    <mergeCell ref="A249:A283"/>
    <mergeCell ref="B249:B254"/>
    <mergeCell ref="C249:C254"/>
    <mergeCell ref="B255:B262"/>
    <mergeCell ref="C255:C262"/>
    <mergeCell ref="B263:B274"/>
    <mergeCell ref="C263:C274"/>
    <mergeCell ref="A220:A247"/>
    <mergeCell ref="B220:B222"/>
    <mergeCell ref="C220:C222"/>
    <mergeCell ref="B223:B228"/>
    <mergeCell ref="C223:C228"/>
    <mergeCell ref="B229:B234"/>
    <mergeCell ref="C229:C234"/>
    <mergeCell ref="B235:B239"/>
    <mergeCell ref="C235:C239"/>
    <mergeCell ref="B240:B243"/>
    <mergeCell ref="B275:B283"/>
    <mergeCell ref="C275:C283"/>
    <mergeCell ref="C196:C205"/>
    <mergeCell ref="A207:A218"/>
    <mergeCell ref="B207:B212"/>
    <mergeCell ref="C207:C212"/>
    <mergeCell ref="B213:B218"/>
    <mergeCell ref="C213:C218"/>
    <mergeCell ref="B172:B180"/>
    <mergeCell ref="C172:C180"/>
    <mergeCell ref="A182:A205"/>
    <mergeCell ref="B182:B186"/>
    <mergeCell ref="C182:C186"/>
    <mergeCell ref="B187:B188"/>
    <mergeCell ref="C187:C188"/>
    <mergeCell ref="B189:B195"/>
    <mergeCell ref="C189:C195"/>
    <mergeCell ref="B196:B205"/>
    <mergeCell ref="A127:A135"/>
    <mergeCell ref="A137:A180"/>
    <mergeCell ref="B137:B139"/>
    <mergeCell ref="C137:C139"/>
    <mergeCell ref="B140:B141"/>
    <mergeCell ref="C140:C141"/>
    <mergeCell ref="B142:B144"/>
    <mergeCell ref="C142:C144"/>
    <mergeCell ref="B145:B147"/>
    <mergeCell ref="C145:C147"/>
    <mergeCell ref="B163:B165"/>
    <mergeCell ref="C163:C165"/>
    <mergeCell ref="B166:B168"/>
    <mergeCell ref="C166:C168"/>
    <mergeCell ref="B169:B171"/>
    <mergeCell ref="C169:C171"/>
    <mergeCell ref="B148:B150"/>
    <mergeCell ref="C148:C150"/>
    <mergeCell ref="B151:B159"/>
    <mergeCell ref="C151:C159"/>
    <mergeCell ref="B160:B162"/>
    <mergeCell ref="C160:C162"/>
    <mergeCell ref="C111:C115"/>
    <mergeCell ref="B116:B119"/>
    <mergeCell ref="C116:C119"/>
    <mergeCell ref="B120:B123"/>
    <mergeCell ref="C120:C123"/>
    <mergeCell ref="B124:B125"/>
    <mergeCell ref="C124:C125"/>
    <mergeCell ref="A91:A125"/>
    <mergeCell ref="B91:B95"/>
    <mergeCell ref="C91:C95"/>
    <mergeCell ref="B96:B100"/>
    <mergeCell ref="C96:C100"/>
    <mergeCell ref="B101:B105"/>
    <mergeCell ref="C101:C105"/>
    <mergeCell ref="B106:B110"/>
    <mergeCell ref="C106:C110"/>
    <mergeCell ref="B111:B115"/>
    <mergeCell ref="C62:C65"/>
    <mergeCell ref="A67:A89"/>
    <mergeCell ref="B67:B81"/>
    <mergeCell ref="C67:C81"/>
    <mergeCell ref="B82:B89"/>
    <mergeCell ref="C82:C89"/>
    <mergeCell ref="A49:A65"/>
    <mergeCell ref="B49:B51"/>
    <mergeCell ref="C49:C51"/>
    <mergeCell ref="B52:B53"/>
    <mergeCell ref="C52:C53"/>
    <mergeCell ref="B56:B59"/>
    <mergeCell ref="C56:C59"/>
    <mergeCell ref="B60:B61"/>
    <mergeCell ref="C60:C61"/>
    <mergeCell ref="B62:B65"/>
    <mergeCell ref="A23:A47"/>
    <mergeCell ref="B23:B28"/>
    <mergeCell ref="C23:C28"/>
    <mergeCell ref="B29:B30"/>
    <mergeCell ref="C29:C30"/>
    <mergeCell ref="B31:B36"/>
    <mergeCell ref="C31:C36"/>
    <mergeCell ref="B37:B46"/>
    <mergeCell ref="C37:C46"/>
    <mergeCell ref="A8:A21"/>
    <mergeCell ref="B8:B9"/>
    <mergeCell ref="C8:C9"/>
    <mergeCell ref="B10:B11"/>
    <mergeCell ref="C10:C11"/>
    <mergeCell ref="B12:B14"/>
    <mergeCell ref="C12:C14"/>
    <mergeCell ref="A4:A6"/>
    <mergeCell ref="B4:C4"/>
    <mergeCell ref="B15:B17"/>
    <mergeCell ref="C15:C17"/>
    <mergeCell ref="B18:B19"/>
    <mergeCell ref="C18:C19"/>
    <mergeCell ref="B20:B21"/>
    <mergeCell ref="C20:C21"/>
    <mergeCell ref="D4:E4"/>
    <mergeCell ref="F4:H4"/>
    <mergeCell ref="B5:B6"/>
    <mergeCell ref="C5:C6"/>
    <mergeCell ref="D5:D6"/>
    <mergeCell ref="E5:E6"/>
    <mergeCell ref="F5:F6"/>
    <mergeCell ref="A2:H2"/>
    <mergeCell ref="G5:H5"/>
  </mergeCells>
  <conditionalFormatting sqref="C290 C296 C301 C306 C313 E319 C341:C353 C285 A341:A353 C319:C337 C223 C229 C235 C240 C244 C248:C249 B255:C255 B263:C263 B275 F290:G319 A126:C126 A27 B10:C10 B18:C18 B15:C15 B12:C12 A8:C8 B20:C20 A66:A125 A127 B22:C37 E8:E48 B47:C51 C52 A181:A207 C219:C220 A136:A137 B160:B166 B57:B125 B127:B151 B169:B171 B181:B249 D137:E180 C213 C54:C125 C127:C171 C181:C207 H8:H319 E66:E136 E181:E284 D8:D136 D181:D319 A219:A320 B296:B353 B285:B289 B284:C284 F284:G284 D320:H353 F8:G248 A354:H354">
    <cfRule type="cellIs" dxfId="2" priority="3" stopIfTrue="1" operator="equal">
      <formula>0</formula>
    </cfRule>
  </conditionalFormatting>
  <conditionalFormatting sqref="C313 C285 C290 C296 C301 C306 C60 C62 C49:C52 C54:C56">
    <cfRule type="cellIs" dxfId="1" priority="2" stopIfTrue="1" operator="equal">
      <formula>0</formula>
    </cfRule>
  </conditionalFormatting>
  <conditionalFormatting sqref="C306 C313">
    <cfRule type="cellIs" dxfId="0" priority="1" stopIfTrue="1" operator="equal">
      <formula>0</formula>
    </cfRule>
  </conditionalFormatting>
  <printOptions horizontalCentered="1"/>
  <pageMargins left="0.31496062992125984" right="0.31496062992125984" top="0.39370078740157483" bottom="0.19685039370078741" header="0.19685039370078741" footer="0.19685039370078741"/>
  <pageSetup paperSize="9" scale="85" orientation="landscape" r:id="rId1"/>
  <rowBreaks count="1" manualBreakCount="1">
    <brk id="3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39"/>
  <sheetViews>
    <sheetView showZeros="0" view="pageBreakPreview" zoomScale="55" zoomScaleSheetLayoutView="55" workbookViewId="0">
      <selection activeCell="H9" sqref="H9"/>
    </sheetView>
  </sheetViews>
  <sheetFormatPr defaultColWidth="9.140625" defaultRowHeight="19.5" x14ac:dyDescent="0.3"/>
  <cols>
    <col min="1" max="1" width="8.140625" style="2" customWidth="1"/>
    <col min="2" max="2" width="29.42578125" style="2" customWidth="1"/>
    <col min="3" max="3" width="16.85546875" style="2" customWidth="1"/>
    <col min="4" max="4" width="25.5703125" style="2" customWidth="1"/>
    <col min="5" max="5" width="58.7109375" style="2" customWidth="1"/>
    <col min="6" max="6" width="23.140625" style="2" customWidth="1"/>
    <col min="7" max="7" width="25.28515625" style="2" customWidth="1"/>
    <col min="8" max="11" width="27.7109375" style="2" customWidth="1"/>
    <col min="12" max="12" width="26.85546875" style="2" customWidth="1"/>
    <col min="13" max="13" width="24" style="2" customWidth="1"/>
    <col min="14" max="16384" width="9.140625" style="2"/>
  </cols>
  <sheetData>
    <row r="1" spans="1:13" ht="32.25" customHeight="1" x14ac:dyDescent="0.3">
      <c r="K1" s="198" t="s">
        <v>40</v>
      </c>
      <c r="L1" s="198"/>
      <c r="M1" s="198"/>
    </row>
    <row r="2" spans="1:13" ht="48.75" customHeight="1" x14ac:dyDescent="0.3">
      <c r="K2" s="199" t="s">
        <v>65</v>
      </c>
      <c r="L2" s="199"/>
      <c r="M2" s="199"/>
    </row>
    <row r="3" spans="1:13" ht="29.25" customHeight="1" x14ac:dyDescent="0.3">
      <c r="K3" s="198" t="s">
        <v>41</v>
      </c>
      <c r="L3" s="198"/>
      <c r="M3" s="198"/>
    </row>
    <row r="4" spans="1:13" ht="33" customHeight="1" x14ac:dyDescent="0.3">
      <c r="K4" s="198" t="s">
        <v>42</v>
      </c>
      <c r="L4" s="198"/>
      <c r="M4" s="198"/>
    </row>
    <row r="6" spans="1:13" s="36" customFormat="1" ht="81" customHeight="1" x14ac:dyDescent="0.3">
      <c r="A6" s="190" t="s">
        <v>69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</row>
    <row r="7" spans="1:13" s="37" customFormat="1" ht="20.25" x14ac:dyDescent="0.3"/>
    <row r="8" spans="1:13" s="36" customFormat="1" ht="48.75" customHeight="1" x14ac:dyDescent="0.3">
      <c r="A8" s="189" t="s">
        <v>44</v>
      </c>
      <c r="B8" s="189" t="s">
        <v>43</v>
      </c>
      <c r="C8" s="189" t="s">
        <v>45</v>
      </c>
      <c r="D8" s="189" t="s">
        <v>46</v>
      </c>
      <c r="E8" s="192" t="s">
        <v>47</v>
      </c>
      <c r="F8" s="194" t="s">
        <v>83</v>
      </c>
      <c r="G8" s="195"/>
      <c r="H8" s="189" t="s">
        <v>74</v>
      </c>
      <c r="I8" s="189"/>
      <c r="J8" s="189"/>
      <c r="K8" s="189"/>
      <c r="L8" s="196" t="s">
        <v>77</v>
      </c>
      <c r="M8" s="197"/>
    </row>
    <row r="9" spans="1:13" s="36" customFormat="1" ht="92.25" customHeight="1" x14ac:dyDescent="0.3">
      <c r="A9" s="189"/>
      <c r="B9" s="189"/>
      <c r="C9" s="189"/>
      <c r="D9" s="189"/>
      <c r="E9" s="193"/>
      <c r="F9" s="49" t="s">
        <v>81</v>
      </c>
      <c r="G9" s="49" t="s">
        <v>82</v>
      </c>
      <c r="H9" s="49" t="s">
        <v>48</v>
      </c>
      <c r="I9" s="49" t="s">
        <v>75</v>
      </c>
      <c r="J9" s="49" t="s">
        <v>49</v>
      </c>
      <c r="K9" s="49" t="s">
        <v>76</v>
      </c>
      <c r="L9" s="49" t="s">
        <v>78</v>
      </c>
      <c r="M9" s="49" t="s">
        <v>79</v>
      </c>
    </row>
    <row r="10" spans="1:13" s="36" customFormat="1" ht="44.25" customHeight="1" x14ac:dyDescent="0.3">
      <c r="A10" s="38">
        <v>1</v>
      </c>
      <c r="B10" s="42" t="s">
        <v>51</v>
      </c>
      <c r="C10" s="39">
        <v>6</v>
      </c>
      <c r="D10" s="39"/>
      <c r="E10" s="39"/>
      <c r="F10" s="39">
        <f>+H10+J10</f>
        <v>14</v>
      </c>
      <c r="G10" s="39">
        <f>+I10+K10</f>
        <v>140</v>
      </c>
      <c r="H10" s="39">
        <v>14</v>
      </c>
      <c r="I10" s="39">
        <f>H10*10</f>
        <v>140</v>
      </c>
      <c r="J10" s="39"/>
      <c r="K10" s="39"/>
      <c r="L10" s="39">
        <v>14</v>
      </c>
      <c r="M10" s="55">
        <f>L10*0.0892857142857143</f>
        <v>1.2500000000000002</v>
      </c>
    </row>
    <row r="11" spans="1:13" s="36" customFormat="1" ht="44.25" customHeight="1" x14ac:dyDescent="0.3">
      <c r="A11" s="38">
        <f>1+A10</f>
        <v>2</v>
      </c>
      <c r="B11" s="42" t="s">
        <v>52</v>
      </c>
      <c r="C11" s="39">
        <v>5</v>
      </c>
      <c r="D11" s="39"/>
      <c r="E11" s="39"/>
      <c r="F11" s="39">
        <f t="shared" ref="F11:F23" si="0">+H11+J11</f>
        <v>25</v>
      </c>
      <c r="G11" s="39">
        <f t="shared" ref="G11:G23" si="1">+I11+K11</f>
        <v>250</v>
      </c>
      <c r="H11" s="39">
        <v>25</v>
      </c>
      <c r="I11" s="39">
        <f t="shared" ref="I11:I23" si="2">H11*10</f>
        <v>250</v>
      </c>
      <c r="J11" s="39"/>
      <c r="K11" s="39"/>
      <c r="L11" s="39">
        <v>25</v>
      </c>
      <c r="M11" s="55">
        <f t="shared" ref="M11:M23" si="3">L11*0.0892857142857143</f>
        <v>2.2321428571428577</v>
      </c>
    </row>
    <row r="12" spans="1:13" s="36" customFormat="1" ht="44.25" customHeight="1" x14ac:dyDescent="0.3">
      <c r="A12" s="38">
        <f t="shared" ref="A12:A23" si="4">1+A11</f>
        <v>3</v>
      </c>
      <c r="B12" s="42" t="s">
        <v>53</v>
      </c>
      <c r="C12" s="39">
        <v>7</v>
      </c>
      <c r="D12" s="39"/>
      <c r="E12" s="39"/>
      <c r="F12" s="39">
        <f t="shared" si="0"/>
        <v>17</v>
      </c>
      <c r="G12" s="39">
        <f t="shared" si="1"/>
        <v>170</v>
      </c>
      <c r="H12" s="39">
        <v>17</v>
      </c>
      <c r="I12" s="39">
        <f t="shared" si="2"/>
        <v>170</v>
      </c>
      <c r="J12" s="39"/>
      <c r="K12" s="39"/>
      <c r="L12" s="39">
        <v>17</v>
      </c>
      <c r="M12" s="55">
        <f t="shared" si="3"/>
        <v>1.5178571428571432</v>
      </c>
    </row>
    <row r="13" spans="1:13" s="36" customFormat="1" ht="44.25" customHeight="1" x14ac:dyDescent="0.3">
      <c r="A13" s="38">
        <f t="shared" si="4"/>
        <v>4</v>
      </c>
      <c r="B13" s="42" t="s">
        <v>54</v>
      </c>
      <c r="C13" s="39">
        <v>2</v>
      </c>
      <c r="D13" s="39"/>
      <c r="E13" s="39"/>
      <c r="F13" s="39">
        <f t="shared" si="0"/>
        <v>23</v>
      </c>
      <c r="G13" s="39">
        <f t="shared" si="1"/>
        <v>230</v>
      </c>
      <c r="H13" s="39">
        <v>23</v>
      </c>
      <c r="I13" s="39">
        <f t="shared" si="2"/>
        <v>230</v>
      </c>
      <c r="J13" s="39"/>
      <c r="K13" s="39"/>
      <c r="L13" s="39">
        <v>23</v>
      </c>
      <c r="M13" s="55">
        <f t="shared" si="3"/>
        <v>2.0535714285714288</v>
      </c>
    </row>
    <row r="14" spans="1:13" s="36" customFormat="1" ht="44.25" customHeight="1" x14ac:dyDescent="0.3">
      <c r="A14" s="38">
        <f t="shared" si="4"/>
        <v>5</v>
      </c>
      <c r="B14" s="42" t="s">
        <v>55</v>
      </c>
      <c r="C14" s="39">
        <v>8</v>
      </c>
      <c r="D14" s="39"/>
      <c r="E14" s="39"/>
      <c r="F14" s="39">
        <f t="shared" si="0"/>
        <v>35</v>
      </c>
      <c r="G14" s="39">
        <f t="shared" si="1"/>
        <v>350</v>
      </c>
      <c r="H14" s="39">
        <v>35</v>
      </c>
      <c r="I14" s="39">
        <f t="shared" si="2"/>
        <v>350</v>
      </c>
      <c r="J14" s="39"/>
      <c r="K14" s="39"/>
      <c r="L14" s="39">
        <v>35</v>
      </c>
      <c r="M14" s="55">
        <f t="shared" si="3"/>
        <v>3.1250000000000004</v>
      </c>
    </row>
    <row r="15" spans="1:13" s="36" customFormat="1" ht="44.25" customHeight="1" x14ac:dyDescent="0.3">
      <c r="A15" s="38">
        <v>6</v>
      </c>
      <c r="B15" s="42" t="s">
        <v>56</v>
      </c>
      <c r="C15" s="39">
        <v>9</v>
      </c>
      <c r="D15" s="39"/>
      <c r="E15" s="39"/>
      <c r="F15" s="39">
        <f t="shared" si="0"/>
        <v>9</v>
      </c>
      <c r="G15" s="39">
        <f t="shared" si="1"/>
        <v>490</v>
      </c>
      <c r="H15" s="39">
        <v>5</v>
      </c>
      <c r="I15" s="39">
        <f t="shared" si="2"/>
        <v>50</v>
      </c>
      <c r="J15" s="39">
        <v>4</v>
      </c>
      <c r="K15" s="39">
        <f>J15*110</f>
        <v>440</v>
      </c>
      <c r="L15" s="39">
        <v>125</v>
      </c>
      <c r="M15" s="55">
        <f t="shared" si="3"/>
        <v>11.160714285714288</v>
      </c>
    </row>
    <row r="16" spans="1:13" s="36" customFormat="1" ht="44.25" customHeight="1" x14ac:dyDescent="0.3">
      <c r="A16" s="38">
        <v>7</v>
      </c>
      <c r="B16" s="42" t="s">
        <v>57</v>
      </c>
      <c r="C16" s="39">
        <v>11</v>
      </c>
      <c r="D16" s="39"/>
      <c r="E16" s="39"/>
      <c r="F16" s="39">
        <f t="shared" si="0"/>
        <v>31</v>
      </c>
      <c r="G16" s="39">
        <f t="shared" si="1"/>
        <v>310</v>
      </c>
      <c r="H16" s="39">
        <v>31</v>
      </c>
      <c r="I16" s="39">
        <f t="shared" si="2"/>
        <v>310</v>
      </c>
      <c r="J16" s="39"/>
      <c r="K16" s="39"/>
      <c r="L16" s="39">
        <v>31</v>
      </c>
      <c r="M16" s="55">
        <f t="shared" si="3"/>
        <v>2.7678571428571432</v>
      </c>
    </row>
    <row r="17" spans="1:13" s="36" customFormat="1" ht="44.25" customHeight="1" x14ac:dyDescent="0.3">
      <c r="A17" s="38">
        <f t="shared" si="4"/>
        <v>8</v>
      </c>
      <c r="B17" s="42" t="s">
        <v>58</v>
      </c>
      <c r="C17" s="39">
        <v>4</v>
      </c>
      <c r="D17" s="39"/>
      <c r="E17" s="39"/>
      <c r="F17" s="39">
        <f t="shared" si="0"/>
        <v>24</v>
      </c>
      <c r="G17" s="39">
        <f t="shared" si="1"/>
        <v>240</v>
      </c>
      <c r="H17" s="39">
        <v>24</v>
      </c>
      <c r="I17" s="39">
        <f t="shared" si="2"/>
        <v>240</v>
      </c>
      <c r="J17" s="39"/>
      <c r="K17" s="39"/>
      <c r="L17" s="39">
        <v>24</v>
      </c>
      <c r="M17" s="55">
        <f t="shared" si="3"/>
        <v>2.1428571428571432</v>
      </c>
    </row>
    <row r="18" spans="1:13" s="36" customFormat="1" ht="44.25" customHeight="1" x14ac:dyDescent="0.3">
      <c r="A18" s="38">
        <f t="shared" si="4"/>
        <v>9</v>
      </c>
      <c r="B18" s="42" t="s">
        <v>59</v>
      </c>
      <c r="C18" s="39">
        <v>2</v>
      </c>
      <c r="D18" s="39"/>
      <c r="E18" s="39"/>
      <c r="F18" s="39">
        <f t="shared" si="0"/>
        <v>25</v>
      </c>
      <c r="G18" s="39">
        <f t="shared" si="1"/>
        <v>250</v>
      </c>
      <c r="H18" s="39">
        <v>25</v>
      </c>
      <c r="I18" s="39">
        <f t="shared" si="2"/>
        <v>250</v>
      </c>
      <c r="J18" s="39"/>
      <c r="K18" s="39"/>
      <c r="L18" s="39">
        <v>25</v>
      </c>
      <c r="M18" s="55">
        <f t="shared" si="3"/>
        <v>2.2321428571428577</v>
      </c>
    </row>
    <row r="19" spans="1:13" s="36" customFormat="1" ht="44.25" customHeight="1" x14ac:dyDescent="0.3">
      <c r="A19" s="38">
        <f t="shared" si="4"/>
        <v>10</v>
      </c>
      <c r="B19" s="42" t="s">
        <v>60</v>
      </c>
      <c r="C19" s="39">
        <v>6</v>
      </c>
      <c r="D19" s="39"/>
      <c r="E19" s="39"/>
      <c r="F19" s="39">
        <f t="shared" si="0"/>
        <v>28</v>
      </c>
      <c r="G19" s="39">
        <f t="shared" si="1"/>
        <v>280</v>
      </c>
      <c r="H19" s="39">
        <v>28</v>
      </c>
      <c r="I19" s="39">
        <f t="shared" si="2"/>
        <v>280</v>
      </c>
      <c r="J19" s="39"/>
      <c r="K19" s="39"/>
      <c r="L19" s="39">
        <v>28</v>
      </c>
      <c r="M19" s="55">
        <f t="shared" si="3"/>
        <v>2.5000000000000004</v>
      </c>
    </row>
    <row r="20" spans="1:13" s="36" customFormat="1" ht="44.25" customHeight="1" x14ac:dyDescent="0.3">
      <c r="A20" s="38">
        <f t="shared" si="4"/>
        <v>11</v>
      </c>
      <c r="B20" s="42" t="s">
        <v>61</v>
      </c>
      <c r="C20" s="39">
        <v>4</v>
      </c>
      <c r="D20" s="39"/>
      <c r="E20" s="39"/>
      <c r="F20" s="39">
        <f t="shared" si="0"/>
        <v>35</v>
      </c>
      <c r="G20" s="39">
        <f t="shared" si="1"/>
        <v>350</v>
      </c>
      <c r="H20" s="39">
        <v>35</v>
      </c>
      <c r="I20" s="39">
        <f t="shared" si="2"/>
        <v>350</v>
      </c>
      <c r="J20" s="39"/>
      <c r="K20" s="39"/>
      <c r="L20" s="39">
        <v>35</v>
      </c>
      <c r="M20" s="55">
        <f t="shared" si="3"/>
        <v>3.1250000000000004</v>
      </c>
    </row>
    <row r="21" spans="1:13" s="36" customFormat="1" ht="44.25" customHeight="1" x14ac:dyDescent="0.3">
      <c r="A21" s="38">
        <f t="shared" si="4"/>
        <v>12</v>
      </c>
      <c r="B21" s="42" t="s">
        <v>62</v>
      </c>
      <c r="C21" s="39">
        <v>6</v>
      </c>
      <c r="D21" s="39"/>
      <c r="E21" s="39"/>
      <c r="F21" s="39">
        <f t="shared" si="0"/>
        <v>34</v>
      </c>
      <c r="G21" s="39">
        <f t="shared" si="1"/>
        <v>340</v>
      </c>
      <c r="H21" s="39">
        <v>34</v>
      </c>
      <c r="I21" s="39">
        <f t="shared" si="2"/>
        <v>340</v>
      </c>
      <c r="J21" s="39"/>
      <c r="K21" s="39"/>
      <c r="L21" s="39">
        <v>34</v>
      </c>
      <c r="M21" s="55">
        <f t="shared" si="3"/>
        <v>3.0357142857142865</v>
      </c>
    </row>
    <row r="22" spans="1:13" s="36" customFormat="1" ht="44.25" customHeight="1" x14ac:dyDescent="0.3">
      <c r="A22" s="38">
        <f t="shared" si="4"/>
        <v>13</v>
      </c>
      <c r="B22" s="42" t="s">
        <v>63</v>
      </c>
      <c r="C22" s="39">
        <v>3</v>
      </c>
      <c r="D22" s="39"/>
      <c r="E22" s="39"/>
      <c r="F22" s="39">
        <f t="shared" si="0"/>
        <v>21</v>
      </c>
      <c r="G22" s="39">
        <f t="shared" si="1"/>
        <v>210</v>
      </c>
      <c r="H22" s="39">
        <v>21</v>
      </c>
      <c r="I22" s="39">
        <f t="shared" si="2"/>
        <v>210</v>
      </c>
      <c r="J22" s="39"/>
      <c r="K22" s="39"/>
      <c r="L22" s="39">
        <v>21</v>
      </c>
      <c r="M22" s="55">
        <f t="shared" si="3"/>
        <v>1.8750000000000004</v>
      </c>
    </row>
    <row r="23" spans="1:13" s="36" customFormat="1" ht="44.25" customHeight="1" x14ac:dyDescent="0.3">
      <c r="A23" s="38">
        <f t="shared" si="4"/>
        <v>14</v>
      </c>
      <c r="B23" s="42" t="s">
        <v>64</v>
      </c>
      <c r="C23" s="39">
        <v>5</v>
      </c>
      <c r="D23" s="39"/>
      <c r="E23" s="39"/>
      <c r="F23" s="39">
        <f t="shared" si="0"/>
        <v>11</v>
      </c>
      <c r="G23" s="39">
        <f t="shared" si="1"/>
        <v>110</v>
      </c>
      <c r="H23" s="39">
        <v>11</v>
      </c>
      <c r="I23" s="39">
        <f t="shared" si="2"/>
        <v>110</v>
      </c>
      <c r="J23" s="39"/>
      <c r="K23" s="39"/>
      <c r="L23" s="39">
        <v>11</v>
      </c>
      <c r="M23" s="55">
        <f t="shared" si="3"/>
        <v>0.98214285714285732</v>
      </c>
    </row>
    <row r="24" spans="1:13" s="41" customFormat="1" ht="44.25" customHeight="1" x14ac:dyDescent="0.3">
      <c r="A24" s="46">
        <v>14</v>
      </c>
      <c r="B24" s="47" t="s">
        <v>50</v>
      </c>
      <c r="C24" s="40">
        <f>SUM(C10:C23)</f>
        <v>78</v>
      </c>
      <c r="D24" s="40"/>
      <c r="E24" s="40"/>
      <c r="F24" s="40">
        <f t="shared" ref="F24:M24" si="5">SUM(F10:F23)</f>
        <v>332</v>
      </c>
      <c r="G24" s="40">
        <f t="shared" si="5"/>
        <v>3720</v>
      </c>
      <c r="H24" s="40">
        <f t="shared" si="5"/>
        <v>328</v>
      </c>
      <c r="I24" s="40">
        <f t="shared" si="5"/>
        <v>3280</v>
      </c>
      <c r="J24" s="40">
        <f t="shared" si="5"/>
        <v>4</v>
      </c>
      <c r="K24" s="40">
        <f t="shared" si="5"/>
        <v>440</v>
      </c>
      <c r="L24" s="40">
        <f t="shared" si="5"/>
        <v>448</v>
      </c>
      <c r="M24" s="56">
        <f t="shared" si="5"/>
        <v>40</v>
      </c>
    </row>
    <row r="25" spans="1:13" s="30" customFormat="1" ht="31.5" hidden="1" customHeight="1" x14ac:dyDescent="0.35">
      <c r="A25" s="31"/>
      <c r="B25" s="31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s="30" customFormat="1" ht="31.5" hidden="1" customHeight="1" x14ac:dyDescent="0.35">
      <c r="A26" s="150" t="s">
        <v>25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 s="30" customFormat="1" ht="31.5" customHeight="1" x14ac:dyDescent="0.35">
      <c r="A27" s="31"/>
      <c r="B27" s="31"/>
      <c r="C27" s="33"/>
      <c r="D27" s="33"/>
      <c r="E27" s="33"/>
      <c r="F27" s="33"/>
      <c r="G27" s="50"/>
      <c r="H27" s="50"/>
      <c r="I27" s="50"/>
      <c r="J27" s="50"/>
      <c r="K27" s="50"/>
      <c r="L27" s="50"/>
      <c r="M27" s="54"/>
    </row>
    <row r="28" spans="1:13" s="30" customFormat="1" ht="31.5" customHeight="1" x14ac:dyDescent="0.35">
      <c r="A28" s="31"/>
      <c r="B28" s="191" t="s">
        <v>71</v>
      </c>
      <c r="C28" s="191"/>
      <c r="D28" s="191"/>
      <c r="E28" s="191"/>
      <c r="F28" s="191"/>
      <c r="G28" s="191"/>
      <c r="H28" s="43"/>
      <c r="I28" s="43"/>
      <c r="J28" s="43"/>
      <c r="L28" s="52" t="s">
        <v>70</v>
      </c>
      <c r="M28" s="43"/>
    </row>
    <row r="29" spans="1:13" s="30" customFormat="1" ht="31.5" customHeight="1" x14ac:dyDescent="0.35">
      <c r="A29" s="31"/>
      <c r="B29" s="48"/>
      <c r="C29" s="57"/>
      <c r="D29" s="57"/>
      <c r="E29" s="57"/>
      <c r="F29" s="57"/>
      <c r="G29" s="57"/>
      <c r="H29" s="33"/>
      <c r="I29" s="33"/>
      <c r="J29" s="33"/>
      <c r="L29" s="51"/>
      <c r="M29" s="33"/>
    </row>
    <row r="30" spans="1:13" s="35" customFormat="1" ht="51.75" customHeight="1" x14ac:dyDescent="0.3">
      <c r="B30" s="191" t="s">
        <v>80</v>
      </c>
      <c r="C30" s="191"/>
      <c r="D30" s="191"/>
      <c r="E30" s="191"/>
      <c r="F30" s="191"/>
      <c r="G30" s="191"/>
      <c r="H30" s="43"/>
      <c r="I30" s="43"/>
      <c r="J30" s="43"/>
      <c r="L30" s="52" t="s">
        <v>67</v>
      </c>
      <c r="M30" s="43"/>
    </row>
    <row r="31" spans="1:13" s="35" customFormat="1" ht="31.5" customHeight="1" x14ac:dyDescent="0.3">
      <c r="B31" s="44"/>
      <c r="C31" s="45"/>
      <c r="D31" s="45"/>
      <c r="E31" s="45"/>
      <c r="F31" s="45"/>
      <c r="G31" s="45"/>
      <c r="H31" s="45"/>
      <c r="I31" s="45"/>
      <c r="J31" s="45"/>
      <c r="L31" s="53"/>
      <c r="M31" s="45"/>
    </row>
    <row r="32" spans="1:13" s="35" customFormat="1" ht="31.5" customHeight="1" x14ac:dyDescent="0.3">
      <c r="B32" s="191" t="s">
        <v>73</v>
      </c>
      <c r="C32" s="191"/>
      <c r="D32" s="191"/>
      <c r="E32" s="191"/>
      <c r="F32" s="191"/>
      <c r="G32" s="191"/>
      <c r="H32" s="43"/>
      <c r="I32" s="43"/>
      <c r="J32" s="43"/>
      <c r="L32" s="52" t="s">
        <v>72</v>
      </c>
      <c r="M32" s="43"/>
    </row>
    <row r="33" spans="1:13" s="35" customFormat="1" ht="31.5" customHeight="1" x14ac:dyDescent="0.3">
      <c r="B33" s="44"/>
      <c r="C33" s="45"/>
      <c r="D33" s="45"/>
      <c r="E33" s="45"/>
      <c r="F33" s="45"/>
      <c r="G33" s="45"/>
      <c r="H33" s="45"/>
      <c r="I33" s="45"/>
      <c r="J33" s="45"/>
      <c r="L33" s="53"/>
      <c r="M33" s="45"/>
    </row>
    <row r="34" spans="1:13" s="35" customFormat="1" ht="48.75" customHeight="1" x14ac:dyDescent="0.3">
      <c r="B34" s="191" t="s">
        <v>66</v>
      </c>
      <c r="C34" s="191"/>
      <c r="D34" s="191"/>
      <c r="E34" s="191"/>
      <c r="F34" s="191"/>
      <c r="G34" s="191"/>
      <c r="H34" s="43"/>
      <c r="I34" s="43"/>
      <c r="J34" s="43"/>
      <c r="L34" s="52" t="s">
        <v>68</v>
      </c>
      <c r="M34" s="43"/>
    </row>
    <row r="35" spans="1:13" ht="38.25" hidden="1" customHeight="1" x14ac:dyDescent="0.3"/>
    <row r="36" spans="1:13" hidden="1" x14ac:dyDescent="0.3">
      <c r="A36" s="133" t="s">
        <v>27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</row>
    <row r="38" spans="1:13" hidden="1" x14ac:dyDescent="0.3"/>
    <row r="39" spans="1:13" hidden="1" x14ac:dyDescent="0.3"/>
  </sheetData>
  <mergeCells count="19">
    <mergeCell ref="K1:M1"/>
    <mergeCell ref="K2:M2"/>
    <mergeCell ref="K3:M3"/>
    <mergeCell ref="K4:M4"/>
    <mergeCell ref="A36:M36"/>
    <mergeCell ref="D8:D9"/>
    <mergeCell ref="A6:M6"/>
    <mergeCell ref="A8:A9"/>
    <mergeCell ref="B8:B9"/>
    <mergeCell ref="C8:C9"/>
    <mergeCell ref="B34:G34"/>
    <mergeCell ref="B32:G32"/>
    <mergeCell ref="B30:G30"/>
    <mergeCell ref="B28:G28"/>
    <mergeCell ref="E8:E9"/>
    <mergeCell ref="F8:G8"/>
    <mergeCell ref="A26:M26"/>
    <mergeCell ref="H8:K8"/>
    <mergeCell ref="L8:M8"/>
  </mergeCells>
  <printOptions horizontalCentered="1"/>
  <pageMargins left="0" right="0" top="0" bottom="0" header="0" footer="0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СВОДНИ 2021</vt:lpstr>
      <vt:lpstr>СВОДНИ 2022 332</vt:lpstr>
      <vt:lpstr>QR svod</vt:lpstr>
      <vt:lpstr>QR atpa-at (2)</vt:lpstr>
      <vt:lpstr>СВОДНИ 2022 332 (2)</vt:lpstr>
      <vt:lpstr>'QR atpa-at (2)'!Заголовки_для_печати</vt:lpstr>
      <vt:lpstr>'СВОДНИ 2021'!Заголовки_для_печати</vt:lpstr>
      <vt:lpstr>'СВОДНИ 2022 332'!Заголовки_для_печати</vt:lpstr>
      <vt:lpstr>'СВОДНИ 2022 332 (2)'!Заголовки_для_печати</vt:lpstr>
      <vt:lpstr>'QR atpa-at (2)'!Область_печати</vt:lpstr>
      <vt:lpstr>'СВОДНИ 2021'!Область_печати</vt:lpstr>
      <vt:lpstr>'СВОДНИ 2022 332'!Область_печати</vt:lpstr>
      <vt:lpstr>'СВОДНИ 2022 332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КЕНГАШ</dc:creator>
  <cp:lastModifiedBy>KENGASH</cp:lastModifiedBy>
  <cp:lastPrinted>2022-01-12T04:28:55Z</cp:lastPrinted>
  <dcterms:created xsi:type="dcterms:W3CDTF">2021-08-03T06:52:34Z</dcterms:created>
  <dcterms:modified xsi:type="dcterms:W3CDTF">2022-01-12T04:28:57Z</dcterms:modified>
</cp:coreProperties>
</file>